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sysavnet.root.local\GroupData$\Enhet Upphandling Inköp\Upphandling\Pågående upphandling\Inpassering ÅVC 141-18\Anbud\Flintab\"/>
    </mc:Choice>
  </mc:AlternateContent>
  <xr:revisionPtr revIDLastSave="0" documentId="10_ncr:100000_{1A27D528-A087-4C09-8E7E-62E7E9A8E12A}" xr6:coauthVersionLast="31" xr6:coauthVersionMax="40" xr10:uidLastSave="{00000000-0000-0000-0000-000000000000}"/>
  <bookViews>
    <workbookView xWindow="-120" yWindow="-120" windowWidth="29040" windowHeight="17640" activeTab="1" xr2:uid="{00000000-000D-0000-FFFF-FFFF00000000}"/>
  </bookViews>
  <sheets>
    <sheet name="Kostnader" sheetId="2" r:id="rId1"/>
    <sheet name="A- och timpriser" sheetId="1" r:id="rId2"/>
    <sheet name="Optioner" sheetId="5" r:id="rId3"/>
    <sheet name="Sammanställning jämförelsesumma" sheetId="4" r:id="rId4"/>
  </sheets>
  <definedNames>
    <definedName name="_xlnm.Print_Area" localSheetId="1">'A- och timpriser'!$A$1:$I$25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5" i="1" l="1"/>
  <c r="E39" i="2"/>
  <c r="E40" i="2"/>
  <c r="E13" i="1" l="1"/>
  <c r="E14" i="1"/>
  <c r="E18" i="1"/>
  <c r="E19" i="1"/>
  <c r="E20" i="1"/>
  <c r="E23" i="1"/>
  <c r="E24" i="1"/>
  <c r="D12" i="4"/>
  <c r="D10" i="4"/>
  <c r="E38" i="2"/>
  <c r="D11" i="4"/>
  <c r="D15" i="4"/>
  <c r="D13" i="4" l="1"/>
  <c r="D1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Sofie Jakandré</author>
  </authors>
  <commentList>
    <comment ref="A39" authorId="0" shapeId="0" xr:uid="{3D2971D8-5124-4DCE-9EDC-A427CB0C8A1F}">
      <text>
        <r>
          <rPr>
            <b/>
            <sz val="9"/>
            <color indexed="81"/>
            <rFont val="Tahoma"/>
            <family val="2"/>
          </rPr>
          <t>Sofie Jakandré:</t>
        </r>
        <r>
          <rPr>
            <sz val="9"/>
            <color indexed="81"/>
            <rFont val="Tahoma"/>
            <family val="2"/>
          </rPr>
          <t xml:space="preserve">
Ev fast månadsavgift för fakturahantering</t>
        </r>
      </text>
    </comment>
    <comment ref="A40" authorId="0" shapeId="0" xr:uid="{5CB19F69-427E-436F-A6EF-0601C2BD4543}">
      <text>
        <r>
          <rPr>
            <b/>
            <sz val="9"/>
            <color indexed="81"/>
            <rFont val="Tahoma"/>
            <family val="2"/>
          </rPr>
          <t>Sofie Jakandré:</t>
        </r>
        <r>
          <rPr>
            <sz val="9"/>
            <color indexed="81"/>
            <rFont val="Tahoma"/>
            <family val="2"/>
          </rPr>
          <t xml:space="preserve">
Månadsavgift för kortterminal eller andra fasta månadsavgifter förknippade med kortbetalningar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Sofie Jakandré</author>
  </authors>
  <commentList>
    <comment ref="A15" authorId="0" shapeId="0" xr:uid="{9FE41294-5C7A-4ECE-961E-D089DD6D2613}">
      <text>
        <r>
          <rPr>
            <b/>
            <sz val="9"/>
            <color indexed="81"/>
            <rFont val="Tahoma"/>
            <family val="2"/>
          </rPr>
          <t>Sofie Jakandré:</t>
        </r>
        <r>
          <rPr>
            <sz val="9"/>
            <color indexed="81"/>
            <rFont val="Tahoma"/>
            <family val="2"/>
          </rPr>
          <t xml:space="preserve">
Ev fast månadsavgift för fakturahantering</t>
        </r>
      </text>
    </comment>
    <comment ref="A16" authorId="0" shapeId="0" xr:uid="{4207E0E4-0629-48F3-8D30-B9ABEF3A1759}">
      <text>
        <r>
          <rPr>
            <b/>
            <sz val="9"/>
            <color indexed="81"/>
            <rFont val="Tahoma"/>
            <family val="2"/>
          </rPr>
          <t>Sofie Jakandré:</t>
        </r>
        <r>
          <rPr>
            <sz val="9"/>
            <color indexed="81"/>
            <rFont val="Tahoma"/>
            <family val="2"/>
          </rPr>
          <t xml:space="preserve">
Månadsavgift för kortterminal eller andra fasta månadsavgifter förknippade med kortbetalningar</t>
        </r>
      </text>
    </comment>
  </commentList>
</comments>
</file>

<file path=xl/sharedStrings.xml><?xml version="1.0" encoding="utf-8"?>
<sst xmlns="http://schemas.openxmlformats.org/spreadsheetml/2006/main" count="99" uniqueCount="65">
  <si>
    <t>Inpasseringssystem ÅVC</t>
  </si>
  <si>
    <t>INSTRUKTION: Samtliga gröna fält kan fyllas i av leverantören. I fältet övriga kostnader kan leverantören förtydliga och fylla på vid behov. Sysav uppskattar även om fälten "delsumma" fylls i.</t>
  </si>
  <si>
    <t xml:space="preserve">Priser ska anges i SEK exklusive moms.
Priserna ska omfatta total installation för samtliga 15 Anläggningar enligt kravspec och inkludera allt material som behövs för installationen.  Separat ersättning utgår alltså inte för till exempel resor, restid, traktamenten och logi, övertid, m.m. om inte annat framgår av Avtalet.
</t>
  </si>
  <si>
    <t>Leverantör:</t>
  </si>
  <si>
    <t>Org nr:</t>
  </si>
  <si>
    <t>Datum:</t>
  </si>
  <si>
    <t>Beskrivning</t>
  </si>
  <si>
    <t>Pris</t>
  </si>
  <si>
    <t>Projektgenomförande och installation av utrustning</t>
  </si>
  <si>
    <t>Utrustning till 15 enskilda Anläggningar</t>
  </si>
  <si>
    <t>Automatiska in- och utpasseringsbommar</t>
  </si>
  <si>
    <t>Inpasseringsterminaler för interaktion med systemet</t>
  </si>
  <si>
    <t>Sensor för läsning av registreringsskyltar vid infartsbom</t>
  </si>
  <si>
    <t>Övrig utrustning kopplad till systemets lokala funktion och administration</t>
  </si>
  <si>
    <t>delsumma</t>
  </si>
  <si>
    <t>Gemensamma funktioner för Systemet</t>
  </si>
  <si>
    <t>Gemensam utrustning för samtliga anläggningar kopplad till drift av systemet</t>
  </si>
  <si>
    <t>Programvaror för passersystemet</t>
  </si>
  <si>
    <t>Projektleveranser</t>
  </si>
  <si>
    <t>Projektering av systemet och framställning av projektdokumentation</t>
  </si>
  <si>
    <t>Montage och driftsättning av inpasseringssystemet på 15 anläggningar</t>
  </si>
  <si>
    <t xml:space="preserve">Drifts- och underhållsdokumentation </t>
  </si>
  <si>
    <t>Utbildning av personal</t>
  </si>
  <si>
    <t>Acceptanstest av systemet</t>
  </si>
  <si>
    <t>Övriga kostnader</t>
  </si>
  <si>
    <t>totalsumma - Projektgenomförande och installation av utrustning</t>
  </si>
  <si>
    <t>Månadskostnader</t>
  </si>
  <si>
    <t>Antal månader</t>
  </si>
  <si>
    <t>Pris per månad</t>
  </si>
  <si>
    <t>Drift av systemet</t>
  </si>
  <si>
    <t>Tjänster för betallösningar, företagare och privatpersoner - kortläsare</t>
  </si>
  <si>
    <t xml:space="preserve">INSTRUKTION: Samtliga gröna fält kan fyllas i av leverantören. </t>
  </si>
  <si>
    <t>Á-priser och timpriser - Estimat för avtalstid 4+4 år</t>
  </si>
  <si>
    <t>Á-priser</t>
  </si>
  <si>
    <t>Avropstjänster</t>
  </si>
  <si>
    <t>Antal enheter</t>
  </si>
  <si>
    <t>Pris/enhet</t>
  </si>
  <si>
    <t>Leverans av RFID-kort - styck</t>
  </si>
  <si>
    <t xml:space="preserve">  -Inpasseringsbom komplett med bomhus</t>
  </si>
  <si>
    <t xml:space="preserve">  -Komplett inpasseringsterminal</t>
  </si>
  <si>
    <t xml:space="preserve">  -Sensor för läsning av registreringsskyltar </t>
  </si>
  <si>
    <t>Timpriser, tjänster</t>
  </si>
  <si>
    <t>Utvecklingstjänster</t>
  </si>
  <si>
    <t>Servicepersonal</t>
  </si>
  <si>
    <t xml:space="preserve">Priser ska anges i SEK exklusive moms.
Priserna ska omfatta samtliga med uppdraget förenade kostnader. Separat ersättning utgår alltså inte för till exempel resor, restid, traktamenten och logi, övertid, m.m. om inte annat framgår av Avtalet.
</t>
  </si>
  <si>
    <t>Option</t>
  </si>
  <si>
    <t>Nedan redovisas total anbudssumma. "Summa" består av total kostnad för projektgenomförande för samtliga ÅVC:er, månadskostnader samt summering av a-priserna. Denna viktas till 90% i jämförelsesumman.</t>
  </si>
  <si>
    <t>Priset för optionen viktas till 10% i jämförelsesumman.</t>
  </si>
  <si>
    <t>Vikt</t>
  </si>
  <si>
    <t>Summerat pris a- och timpriser</t>
  </si>
  <si>
    <t>Summa</t>
  </si>
  <si>
    <t>Jämförelsesumma</t>
  </si>
  <si>
    <t>Service och underhåll av inpasseringssystemet - á-priser utrustning</t>
  </si>
  <si>
    <r>
      <t xml:space="preserve">Priser ska anges i SEK exklusive moms.
Priserna ska omfatta samtliga med tjänsterna/utrustningen  förenade kostnader. Separat ersättning utgår alltså inte för till exempel resor, restid, traktamenten och logi, övertid, m.m. om inte annat framgår av Avtalet.
</t>
    </r>
    <r>
      <rPr>
        <b/>
        <sz val="11"/>
        <color rgb="FFFFFF00"/>
        <rFont val="Calibri"/>
        <family val="2"/>
        <scheme val="minor"/>
      </rPr>
      <t>Observera att angivna volymer nedan endast är en uppskattning. Volymerna kan komma att under- eller överskridas under avtalstiden.</t>
    </r>
    <r>
      <rPr>
        <b/>
        <sz val="11"/>
        <color theme="0"/>
        <rFont val="Calibri"/>
        <family val="2"/>
        <scheme val="minor"/>
      </rPr>
      <t xml:space="preserve">
</t>
    </r>
  </si>
  <si>
    <t>Fakturaomkostnad - styck</t>
  </si>
  <si>
    <t>Tjänster för fakturahantering</t>
  </si>
  <si>
    <t>Månadskostnad för option</t>
  </si>
  <si>
    <t>per månad</t>
  </si>
  <si>
    <t>Utvidgning av inpasseringssystemet till en ny Anläggning</t>
  </si>
  <si>
    <t>Flintab AB</t>
  </si>
  <si>
    <t>556208-3989</t>
  </si>
  <si>
    <t>Frakt</t>
  </si>
  <si>
    <t xml:space="preserve">Flintab AB </t>
  </si>
  <si>
    <t>Betallösning, kostnad per korttransaktion (1 transaktion ska beräknas vara 400 kr)*</t>
  </si>
  <si>
    <t xml:space="preserve">* 300st transaktioner/maskin/månad (72000 transaktioner/år) ingår i månadskostanden (rad 40, "Kostnader") därefter kostar det 35öre/transaktion.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</si>
</sst>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k_r_-;\-* #,##0.00\ _k_r_-;_-* &quot;-&quot;??\ _k_r_-;_-@_-"/>
    <numFmt numFmtId="164" formatCode="_-* #,##0\ _k_r_-;\-* #,##0\ _k_r_-;_-* &quot;-&quot;??\ _k_r_-;_-@_-"/>
  </numFmts>
  <fonts count="21" x14ac:knownFonts="1">
    <font>
      <sz val="11"/>
      <color theme="1"/>
      <name val="Calibri"/>
      <family val="2"/>
      <scheme val="minor"/>
    </font>
    <font>
      <sz val="12"/>
      <color theme="1"/>
      <name val="Calibri"/>
      <family val="2"/>
      <scheme val="minor"/>
    </font>
    <font>
      <b/>
      <sz val="12"/>
      <color theme="1"/>
      <name val="Calibri"/>
      <family val="2"/>
      <scheme val="minor"/>
    </font>
    <font>
      <b/>
      <sz val="11"/>
      <color theme="0"/>
      <name val="Calibri"/>
      <family val="2"/>
      <scheme val="minor"/>
    </font>
    <font>
      <sz val="12"/>
      <color theme="0"/>
      <name val="Calibri"/>
      <family val="2"/>
      <scheme val="minor"/>
    </font>
    <font>
      <b/>
      <sz val="18"/>
      <color theme="1"/>
      <name val="Calibri"/>
      <family val="2"/>
      <scheme val="minor"/>
    </font>
    <font>
      <b/>
      <i/>
      <sz val="11"/>
      <color theme="1"/>
      <name val="Calibri"/>
      <family val="2"/>
      <scheme val="minor"/>
    </font>
    <font>
      <b/>
      <sz val="11"/>
      <color theme="1"/>
      <name val="Calibri"/>
      <family val="2"/>
      <scheme val="minor"/>
    </font>
    <font>
      <sz val="11"/>
      <color theme="1"/>
      <name val="Book Antiqua"/>
      <family val="1"/>
    </font>
    <font>
      <b/>
      <sz val="11"/>
      <color rgb="FF000000"/>
      <name val="Calibri"/>
      <family val="2"/>
    </font>
    <font>
      <sz val="11"/>
      <color rgb="FF000000"/>
      <name val="Calibri"/>
      <family val="2"/>
    </font>
    <font>
      <b/>
      <sz val="12"/>
      <color rgb="FF000000"/>
      <name val="Calibri"/>
      <family val="2"/>
    </font>
    <font>
      <sz val="11"/>
      <color theme="1"/>
      <name val="Calibri"/>
      <family val="2"/>
      <scheme val="minor"/>
    </font>
    <font>
      <sz val="12"/>
      <name val="Calibri"/>
      <family val="2"/>
      <scheme val="minor"/>
    </font>
    <font>
      <i/>
      <sz val="11"/>
      <color theme="1"/>
      <name val="Calibri"/>
      <family val="2"/>
      <scheme val="minor"/>
    </font>
    <font>
      <i/>
      <sz val="12"/>
      <color theme="1"/>
      <name val="Calibri"/>
      <family val="2"/>
      <scheme val="minor"/>
    </font>
    <font>
      <b/>
      <i/>
      <sz val="12"/>
      <color theme="1"/>
      <name val="Calibri"/>
      <family val="2"/>
      <scheme val="minor"/>
    </font>
    <font>
      <b/>
      <sz val="11"/>
      <color rgb="FFFFFF00"/>
      <name val="Calibri"/>
      <family val="2"/>
      <scheme val="minor"/>
    </font>
    <font>
      <sz val="11"/>
      <name val="Calibri"/>
      <family val="2"/>
    </font>
    <font>
      <sz val="9"/>
      <color indexed="81"/>
      <name val="Tahoma"/>
      <family val="2"/>
    </font>
    <font>
      <b/>
      <sz val="9"/>
      <color indexed="81"/>
      <name val="Tahoma"/>
      <family val="2"/>
    </font>
  </fonts>
  <fills count="5">
    <fill>
      <patternFill patternType="none"/>
    </fill>
    <fill>
      <patternFill patternType="gray125"/>
    </fill>
    <fill>
      <patternFill patternType="solid">
        <fgColor rgb="FF0070C0"/>
        <bgColor indexed="64"/>
      </patternFill>
    </fill>
    <fill>
      <patternFill patternType="solid">
        <fgColor rgb="FF00B050"/>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12" fillId="0" borderId="0" applyFont="0" applyFill="0" applyBorder="0" applyAlignment="0" applyProtection="0"/>
  </cellStyleXfs>
  <cellXfs count="54">
    <xf numFmtId="0" fontId="0" fillId="0" borderId="0" xfId="0"/>
    <xf numFmtId="0" fontId="0" fillId="0" borderId="0" xfId="0" applyAlignment="1">
      <alignment horizontal="left"/>
    </xf>
    <xf numFmtId="0" fontId="1" fillId="3" borderId="0" xfId="0" applyFont="1" applyFill="1" applyAlignment="1" applyProtection="1">
      <alignment horizontal="left"/>
      <protection locked="0"/>
    </xf>
    <xf numFmtId="0" fontId="0" fillId="0" borderId="0" xfId="0" applyAlignment="1">
      <alignment wrapText="1"/>
    </xf>
    <xf numFmtId="0" fontId="0" fillId="0" borderId="0" xfId="0" applyAlignment="1">
      <alignment horizontal="center"/>
    </xf>
    <xf numFmtId="0" fontId="1" fillId="0" borderId="0" xfId="0" applyFont="1" applyAlignment="1">
      <alignment horizontal="right"/>
    </xf>
    <xf numFmtId="0" fontId="1" fillId="0" borderId="0" xfId="0" applyFont="1"/>
    <xf numFmtId="0" fontId="1" fillId="0" borderId="0" xfId="0" applyFont="1" applyAlignment="1">
      <alignment horizontal="left"/>
    </xf>
    <xf numFmtId="0" fontId="2" fillId="0" borderId="0" xfId="0" quotePrefix="1" applyFont="1" applyAlignment="1">
      <alignment horizontal="left"/>
    </xf>
    <xf numFmtId="0" fontId="2" fillId="0" borderId="1" xfId="0" applyFont="1" applyBorder="1" applyAlignment="1">
      <alignment horizontal="left"/>
    </xf>
    <xf numFmtId="0" fontId="1" fillId="0" borderId="1" xfId="0" applyFont="1" applyBorder="1" applyAlignment="1">
      <alignment horizontal="left"/>
    </xf>
    <xf numFmtId="0" fontId="0" fillId="0" borderId="1" xfId="0" applyBorder="1" applyAlignment="1">
      <alignment horizontal="left"/>
    </xf>
    <xf numFmtId="0" fontId="5" fillId="0" borderId="0" xfId="0" applyFont="1" applyAlignment="1">
      <alignment horizontal="left"/>
    </xf>
    <xf numFmtId="3" fontId="4" fillId="3" borderId="0" xfId="0" applyNumberFormat="1" applyFont="1" applyFill="1" applyAlignment="1" applyProtection="1">
      <alignment horizontal="left"/>
      <protection locked="0"/>
    </xf>
    <xf numFmtId="0" fontId="6" fillId="0" borderId="0" xfId="0" applyFont="1" applyAlignment="1">
      <alignment horizontal="left"/>
    </xf>
    <xf numFmtId="3" fontId="4" fillId="0" borderId="0" xfId="0" applyNumberFormat="1" applyFont="1" applyAlignment="1" applyProtection="1">
      <alignment horizontal="left"/>
      <protection locked="0"/>
    </xf>
    <xf numFmtId="0" fontId="2" fillId="0" borderId="0" xfId="0" applyFont="1" applyAlignment="1">
      <alignment horizontal="left"/>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2" xfId="0" applyBorder="1" applyAlignment="1">
      <alignment horizontal="left"/>
    </xf>
    <xf numFmtId="0" fontId="9" fillId="0" borderId="2" xfId="0" applyFont="1" applyBorder="1" applyAlignment="1">
      <alignment horizontal="right" vertical="center"/>
    </xf>
    <xf numFmtId="0" fontId="10" fillId="0" borderId="0" xfId="0" applyFont="1" applyAlignment="1">
      <alignment horizontal="left" vertical="center"/>
    </xf>
    <xf numFmtId="164" fontId="0" fillId="0" borderId="0" xfId="1" applyNumberFormat="1" applyFont="1" applyAlignment="1">
      <alignment horizontal="left"/>
    </xf>
    <xf numFmtId="0" fontId="7" fillId="0" borderId="0" xfId="0" applyFont="1" applyAlignment="1">
      <alignment horizontal="left"/>
    </xf>
    <xf numFmtId="0" fontId="9" fillId="0" borderId="1" xfId="0" applyFont="1" applyBorder="1" applyAlignment="1">
      <alignment vertical="center"/>
    </xf>
    <xf numFmtId="0" fontId="7" fillId="0" borderId="1" xfId="0" applyFont="1" applyBorder="1" applyAlignment="1">
      <alignment horizontal="left"/>
    </xf>
    <xf numFmtId="164" fontId="0" fillId="0" borderId="0" xfId="0" applyNumberFormat="1" applyAlignment="1">
      <alignment horizontal="left"/>
    </xf>
    <xf numFmtId="3" fontId="1" fillId="0" borderId="0" xfId="0" applyNumberFormat="1" applyFont="1" applyAlignment="1">
      <alignment horizontal="left"/>
    </xf>
    <xf numFmtId="3" fontId="13" fillId="0" borderId="0" xfId="0" applyNumberFormat="1" applyFont="1" applyAlignment="1" applyProtection="1">
      <alignment horizontal="left"/>
      <protection locked="0"/>
    </xf>
    <xf numFmtId="0" fontId="0" fillId="0" borderId="0" xfId="0" applyFont="1" applyAlignment="1">
      <alignment horizontal="left"/>
    </xf>
    <xf numFmtId="0" fontId="8" fillId="0" borderId="0" xfId="0" applyFont="1" applyFill="1" applyAlignment="1">
      <alignment vertical="top"/>
    </xf>
    <xf numFmtId="0" fontId="0" fillId="0" borderId="0" xfId="0" applyFill="1" applyAlignment="1">
      <alignment horizontal="left"/>
    </xf>
    <xf numFmtId="0" fontId="2" fillId="0" borderId="0" xfId="0" applyFont="1" applyBorder="1" applyAlignment="1">
      <alignment horizontal="left"/>
    </xf>
    <xf numFmtId="0" fontId="1" fillId="0" borderId="0" xfId="0" applyFont="1" applyBorder="1" applyAlignment="1">
      <alignment horizontal="left"/>
    </xf>
    <xf numFmtId="0" fontId="0" fillId="0" borderId="0" xfId="0" applyBorder="1" applyAlignment="1">
      <alignment horizontal="left"/>
    </xf>
    <xf numFmtId="164" fontId="0" fillId="0" borderId="0" xfId="0" applyNumberFormat="1" applyFill="1" applyAlignment="1">
      <alignment horizontal="left"/>
    </xf>
    <xf numFmtId="0" fontId="14" fillId="0" borderId="0" xfId="0" applyFont="1" applyAlignment="1">
      <alignment horizontal="left"/>
    </xf>
    <xf numFmtId="0" fontId="15" fillId="0" borderId="0" xfId="0" applyFont="1" applyAlignment="1">
      <alignment horizontal="left"/>
    </xf>
    <xf numFmtId="0" fontId="16" fillId="0" borderId="0" xfId="0" applyFont="1" applyAlignment="1">
      <alignment horizontal="left"/>
    </xf>
    <xf numFmtId="9" fontId="1" fillId="0" borderId="0" xfId="0" applyNumberFormat="1" applyFont="1" applyAlignment="1">
      <alignment horizontal="left"/>
    </xf>
    <xf numFmtId="9" fontId="14" fillId="0" borderId="0" xfId="0" applyNumberFormat="1" applyFont="1" applyAlignment="1">
      <alignment horizontal="left"/>
    </xf>
    <xf numFmtId="0" fontId="1" fillId="3" borderId="0" xfId="0" applyFont="1" applyFill="1" applyAlignment="1" applyProtection="1">
      <alignment horizontal="center"/>
      <protection locked="0"/>
    </xf>
    <xf numFmtId="0" fontId="0" fillId="3" borderId="0" xfId="0" applyFill="1" applyAlignment="1" applyProtection="1">
      <alignment horizontal="left"/>
      <protection locked="0"/>
    </xf>
    <xf numFmtId="0" fontId="0" fillId="3" borderId="1" xfId="0" applyFill="1" applyBorder="1" applyAlignment="1" applyProtection="1">
      <alignment horizontal="left"/>
      <protection locked="0"/>
    </xf>
    <xf numFmtId="0" fontId="8" fillId="3" borderId="0" xfId="0" applyFont="1" applyFill="1" applyAlignment="1" applyProtection="1">
      <alignment vertical="top"/>
      <protection locked="0"/>
    </xf>
    <xf numFmtId="0" fontId="0" fillId="3" borderId="2" xfId="0" applyFill="1" applyBorder="1" applyAlignment="1" applyProtection="1">
      <alignment horizontal="left"/>
      <protection locked="0"/>
    </xf>
    <xf numFmtId="164" fontId="0" fillId="3" borderId="0" xfId="0" applyNumberFormat="1" applyFill="1" applyAlignment="1" applyProtection="1">
      <alignment horizontal="left"/>
      <protection locked="0"/>
    </xf>
    <xf numFmtId="0" fontId="18" fillId="4" borderId="0" xfId="0" applyFont="1" applyFill="1" applyAlignment="1">
      <alignment vertical="center"/>
    </xf>
    <xf numFmtId="0" fontId="7" fillId="4" borderId="0" xfId="0" applyFont="1" applyFill="1" applyAlignment="1">
      <alignment horizontal="left"/>
    </xf>
    <xf numFmtId="0" fontId="10" fillId="4" borderId="0" xfId="0" applyFont="1" applyFill="1" applyAlignment="1">
      <alignment vertical="center"/>
    </xf>
    <xf numFmtId="0" fontId="10" fillId="4" borderId="1" xfId="0" applyFont="1" applyFill="1" applyBorder="1" applyAlignment="1">
      <alignment vertical="center"/>
    </xf>
    <xf numFmtId="14" fontId="1" fillId="3" borderId="0" xfId="0" applyNumberFormat="1" applyFont="1" applyFill="1" applyAlignment="1" applyProtection="1">
      <alignment horizontal="left"/>
      <protection locked="0"/>
    </xf>
    <xf numFmtId="0" fontId="3" fillId="2" borderId="0" xfId="0" applyFont="1" applyFill="1" applyAlignment="1">
      <alignment vertical="top" wrapText="1"/>
    </xf>
  </cellXfs>
  <cellStyles count="2">
    <cellStyle name="Normal" xfId="0" builtinId="0"/>
    <cellStyle name="Tusenta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7</xdr:col>
      <xdr:colOff>723901</xdr:colOff>
      <xdr:row>0</xdr:row>
      <xdr:rowOff>1</xdr:rowOff>
    </xdr:from>
    <xdr:to>
      <xdr:col>8</xdr:col>
      <xdr:colOff>970281</xdr:colOff>
      <xdr:row>0</xdr:row>
      <xdr:rowOff>628650</xdr:rowOff>
    </xdr:to>
    <xdr:pic>
      <xdr:nvPicPr>
        <xdr:cNvPr id="2" name="Logo_HIDE_1_1">
          <a:extLst>
            <a:ext uri="{FF2B5EF4-FFF2-40B4-BE49-F238E27FC236}">
              <a16:creationId xmlns:a16="http://schemas.microsoft.com/office/drawing/2014/main" id="{9154BC9D-AFB0-411A-94BB-247FAF0861D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24826" y="1"/>
          <a:ext cx="1294130" cy="6286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784860</xdr:colOff>
      <xdr:row>0</xdr:row>
      <xdr:rowOff>60960</xdr:rowOff>
    </xdr:from>
    <xdr:to>
      <xdr:col>8</xdr:col>
      <xdr:colOff>1046480</xdr:colOff>
      <xdr:row>0</xdr:row>
      <xdr:rowOff>618490</xdr:rowOff>
    </xdr:to>
    <xdr:pic>
      <xdr:nvPicPr>
        <xdr:cNvPr id="5" name="Logo_HIDE_1_1">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77100" y="60960"/>
          <a:ext cx="1353185" cy="5575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790574</xdr:colOff>
      <xdr:row>0</xdr:row>
      <xdr:rowOff>1</xdr:rowOff>
    </xdr:from>
    <xdr:to>
      <xdr:col>8</xdr:col>
      <xdr:colOff>1008379</xdr:colOff>
      <xdr:row>0</xdr:row>
      <xdr:rowOff>628651</xdr:rowOff>
    </xdr:to>
    <xdr:pic>
      <xdr:nvPicPr>
        <xdr:cNvPr id="2" name="Logo_HIDE_1_1">
          <a:extLst>
            <a:ext uri="{FF2B5EF4-FFF2-40B4-BE49-F238E27FC236}">
              <a16:creationId xmlns:a16="http://schemas.microsoft.com/office/drawing/2014/main" id="{7F92C3D9-A5B8-480D-9DA8-2EB3C9D32E1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91499" y="1"/>
          <a:ext cx="1265555" cy="628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790575</xdr:colOff>
      <xdr:row>0</xdr:row>
      <xdr:rowOff>1</xdr:rowOff>
    </xdr:from>
    <xdr:to>
      <xdr:col>8</xdr:col>
      <xdr:colOff>970279</xdr:colOff>
      <xdr:row>0</xdr:row>
      <xdr:rowOff>581025</xdr:rowOff>
    </xdr:to>
    <xdr:pic>
      <xdr:nvPicPr>
        <xdr:cNvPr id="2" name="Logo_HIDE_1_1">
          <a:extLst>
            <a:ext uri="{FF2B5EF4-FFF2-40B4-BE49-F238E27FC236}">
              <a16:creationId xmlns:a16="http://schemas.microsoft.com/office/drawing/2014/main" id="{E6D826DE-53CF-43D1-B533-26F5C4F7D6E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91500" y="1"/>
          <a:ext cx="1227454" cy="581024"/>
        </a:xfrm>
        <a:prstGeom prst="rect">
          <a:avLst/>
        </a:prstGeom>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0"/>
  <sheetViews>
    <sheetView topLeftCell="A4" workbookViewId="0">
      <selection activeCell="A29" sqref="A29"/>
    </sheetView>
  </sheetViews>
  <sheetFormatPr defaultColWidth="8.85546875" defaultRowHeight="15" x14ac:dyDescent="0.25"/>
  <cols>
    <col min="1" max="1" width="70" style="1" customWidth="1"/>
    <col min="2" max="6" width="15.7109375" style="1" customWidth="1"/>
    <col min="7" max="7" width="16.7109375" style="1" customWidth="1"/>
    <col min="8" max="9" width="15.7109375" style="1" customWidth="1"/>
    <col min="10" max="16384" width="8.85546875" style="1"/>
  </cols>
  <sheetData>
    <row r="1" spans="1:9" ht="55.15" customHeight="1" x14ac:dyDescent="0.35">
      <c r="A1" s="12" t="s">
        <v>0</v>
      </c>
    </row>
    <row r="2" spans="1:9" customFormat="1" ht="17.45" customHeight="1" x14ac:dyDescent="0.25">
      <c r="A2" s="53" t="s">
        <v>1</v>
      </c>
      <c r="B2" s="53"/>
      <c r="C2" s="53"/>
      <c r="D2" s="53"/>
      <c r="E2" s="53"/>
      <c r="F2" s="53"/>
      <c r="G2" s="53"/>
      <c r="H2" s="53"/>
      <c r="I2" s="53"/>
    </row>
    <row r="3" spans="1:9" customFormat="1" ht="62.45" customHeight="1" x14ac:dyDescent="0.25">
      <c r="A3" s="53" t="s">
        <v>2</v>
      </c>
      <c r="B3" s="53"/>
      <c r="C3" s="53"/>
      <c r="D3" s="53"/>
      <c r="E3" s="53"/>
      <c r="F3" s="53"/>
      <c r="G3" s="53"/>
      <c r="H3" s="53"/>
      <c r="I3" s="53"/>
    </row>
    <row r="4" spans="1:9" customFormat="1" x14ac:dyDescent="0.25">
      <c r="C4" s="3"/>
      <c r="D4" s="4"/>
    </row>
    <row r="5" spans="1:9" customFormat="1" ht="15.75" x14ac:dyDescent="0.25">
      <c r="A5" s="5" t="s">
        <v>3</v>
      </c>
      <c r="B5" s="2" t="s">
        <v>59</v>
      </c>
      <c r="C5" s="2"/>
      <c r="D5" s="42"/>
      <c r="E5" s="6"/>
      <c r="F5" s="6"/>
      <c r="G5" s="6"/>
      <c r="H5" s="6"/>
    </row>
    <row r="6" spans="1:9" customFormat="1" ht="15.75" x14ac:dyDescent="0.25">
      <c r="A6" s="5" t="s">
        <v>4</v>
      </c>
      <c r="B6" s="2" t="s">
        <v>60</v>
      </c>
      <c r="C6" s="2"/>
      <c r="D6" s="42"/>
      <c r="E6" s="6"/>
      <c r="F6" s="6"/>
      <c r="G6" s="6"/>
      <c r="H6" s="6"/>
    </row>
    <row r="7" spans="1:9" customFormat="1" ht="15.75" x14ac:dyDescent="0.25">
      <c r="A7" s="5" t="s">
        <v>5</v>
      </c>
      <c r="B7" s="52">
        <v>43525</v>
      </c>
      <c r="C7" s="2"/>
      <c r="D7" s="42"/>
      <c r="E7" s="6"/>
      <c r="F7" s="6"/>
      <c r="G7" s="6"/>
      <c r="H7" s="6"/>
    </row>
    <row r="8" spans="1:9" ht="13.15" customHeight="1" x14ac:dyDescent="0.25">
      <c r="A8" s="7"/>
      <c r="B8" s="7"/>
      <c r="C8" s="7"/>
      <c r="D8" s="7"/>
      <c r="E8" s="7"/>
      <c r="F8" s="7"/>
      <c r="G8" s="7"/>
      <c r="H8" s="7"/>
    </row>
    <row r="9" spans="1:9" ht="13.15" customHeight="1" x14ac:dyDescent="0.25">
      <c r="A9" s="9" t="s">
        <v>6</v>
      </c>
      <c r="B9" s="9"/>
      <c r="C9" s="9"/>
      <c r="D9" s="9" t="s">
        <v>7</v>
      </c>
      <c r="E9" s="9"/>
      <c r="F9" s="9"/>
      <c r="G9" s="9"/>
      <c r="H9" s="10"/>
      <c r="I9" s="11"/>
    </row>
    <row r="10" spans="1:9" ht="13.15" customHeight="1" x14ac:dyDescent="0.25">
      <c r="A10" s="16" t="s">
        <v>8</v>
      </c>
      <c r="B10" s="16"/>
      <c r="C10" s="16"/>
      <c r="D10" s="16"/>
      <c r="E10" s="16"/>
      <c r="F10" s="16"/>
      <c r="G10" s="16"/>
      <c r="H10" s="7"/>
    </row>
    <row r="11" spans="1:9" ht="15.75" x14ac:dyDescent="0.25">
      <c r="A11" s="16" t="s">
        <v>9</v>
      </c>
      <c r="B11" s="7"/>
      <c r="C11" s="15"/>
      <c r="D11" s="7"/>
      <c r="F11" s="7"/>
      <c r="H11" s="8"/>
    </row>
    <row r="12" spans="1:9" ht="15.75" x14ac:dyDescent="0.25">
      <c r="A12" s="1" t="s">
        <v>10</v>
      </c>
      <c r="C12" s="15"/>
    </row>
    <row r="13" spans="1:9" ht="15.75" x14ac:dyDescent="0.25">
      <c r="A13" s="1" t="s">
        <v>11</v>
      </c>
      <c r="C13" s="15"/>
    </row>
    <row r="14" spans="1:9" ht="15.75" x14ac:dyDescent="0.25">
      <c r="A14" s="30" t="s">
        <v>12</v>
      </c>
      <c r="B14" s="7"/>
      <c r="C14" s="15"/>
      <c r="D14" s="7"/>
      <c r="E14" s="7"/>
      <c r="F14" s="7"/>
    </row>
    <row r="15" spans="1:9" ht="15.75" x14ac:dyDescent="0.25">
      <c r="A15" s="1" t="s">
        <v>13</v>
      </c>
      <c r="C15" s="15"/>
    </row>
    <row r="16" spans="1:9" ht="15.75" x14ac:dyDescent="0.25">
      <c r="C16" s="29" t="s">
        <v>14</v>
      </c>
      <c r="D16" s="42">
        <v>4523000</v>
      </c>
    </row>
    <row r="17" spans="1:4" ht="15.75" x14ac:dyDescent="0.25">
      <c r="C17" s="15"/>
    </row>
    <row r="18" spans="1:4" ht="15.75" x14ac:dyDescent="0.25">
      <c r="A18" s="16" t="s">
        <v>15</v>
      </c>
      <c r="C18" s="15"/>
    </row>
    <row r="19" spans="1:4" ht="15.75" x14ac:dyDescent="0.25">
      <c r="A19" s="18" t="s">
        <v>16</v>
      </c>
      <c r="C19" s="15"/>
    </row>
    <row r="20" spans="1:4" ht="15.75" x14ac:dyDescent="0.25">
      <c r="A20" s="18" t="s">
        <v>17</v>
      </c>
      <c r="C20" s="15"/>
    </row>
    <row r="21" spans="1:4" ht="15.75" x14ac:dyDescent="0.25">
      <c r="A21" s="18"/>
      <c r="C21" s="29" t="s">
        <v>14</v>
      </c>
      <c r="D21" s="42">
        <v>0</v>
      </c>
    </row>
    <row r="22" spans="1:4" ht="15.75" x14ac:dyDescent="0.25">
      <c r="A22" s="19" t="s">
        <v>18</v>
      </c>
      <c r="C22" s="15"/>
    </row>
    <row r="23" spans="1:4" ht="15.75" x14ac:dyDescent="0.25">
      <c r="A23" s="18" t="s">
        <v>19</v>
      </c>
      <c r="C23" s="15"/>
    </row>
    <row r="24" spans="1:4" ht="15.75" x14ac:dyDescent="0.25">
      <c r="A24" s="18" t="s">
        <v>20</v>
      </c>
      <c r="C24" s="15"/>
    </row>
    <row r="25" spans="1:4" ht="15.75" x14ac:dyDescent="0.25">
      <c r="A25" s="18" t="s">
        <v>21</v>
      </c>
      <c r="C25" s="15"/>
    </row>
    <row r="26" spans="1:4" ht="15.75" x14ac:dyDescent="0.25">
      <c r="A26" s="18" t="s">
        <v>22</v>
      </c>
      <c r="C26" s="15"/>
    </row>
    <row r="27" spans="1:4" ht="15.75" x14ac:dyDescent="0.25">
      <c r="A27" s="18" t="s">
        <v>23</v>
      </c>
      <c r="C27" s="15"/>
    </row>
    <row r="28" spans="1:4" ht="15.75" x14ac:dyDescent="0.25">
      <c r="A28" s="18"/>
      <c r="C28" s="29" t="s">
        <v>14</v>
      </c>
      <c r="D28" s="42">
        <v>1358800</v>
      </c>
    </row>
    <row r="29" spans="1:4" x14ac:dyDescent="0.25">
      <c r="A29" s="17" t="s">
        <v>24</v>
      </c>
    </row>
    <row r="30" spans="1:4" ht="16.5" x14ac:dyDescent="0.25">
      <c r="A30" s="45" t="s">
        <v>61</v>
      </c>
    </row>
    <row r="31" spans="1:4" ht="16.5" x14ac:dyDescent="0.25">
      <c r="A31" s="45"/>
    </row>
    <row r="32" spans="1:4" ht="16.5" x14ac:dyDescent="0.25">
      <c r="A32" s="45"/>
    </row>
    <row r="33" spans="1:5" ht="16.5" x14ac:dyDescent="0.25">
      <c r="A33" s="31"/>
      <c r="B33" s="32"/>
      <c r="C33" s="32" t="s">
        <v>14</v>
      </c>
      <c r="D33" s="42">
        <v>112500</v>
      </c>
    </row>
    <row r="34" spans="1:5" x14ac:dyDescent="0.25">
      <c r="A34" s="21" t="s">
        <v>25</v>
      </c>
      <c r="B34" s="20"/>
      <c r="C34" s="20"/>
      <c r="D34" s="46">
        <v>5994300</v>
      </c>
    </row>
    <row r="37" spans="1:5" ht="15.75" x14ac:dyDescent="0.25">
      <c r="A37" s="25" t="s">
        <v>26</v>
      </c>
      <c r="B37" s="11"/>
      <c r="C37" s="26" t="s">
        <v>27</v>
      </c>
      <c r="D37" s="9" t="s">
        <v>28</v>
      </c>
      <c r="E37" s="11" t="s">
        <v>7</v>
      </c>
    </row>
    <row r="38" spans="1:5" x14ac:dyDescent="0.25">
      <c r="A38" s="18" t="s">
        <v>29</v>
      </c>
      <c r="C38" s="1">
        <v>84</v>
      </c>
      <c r="D38" s="43">
        <v>40479</v>
      </c>
      <c r="E38" s="23">
        <f>D38*C38</f>
        <v>3400236</v>
      </c>
    </row>
    <row r="39" spans="1:5" x14ac:dyDescent="0.25">
      <c r="A39" s="50" t="s">
        <v>55</v>
      </c>
      <c r="C39" s="1">
        <v>84</v>
      </c>
      <c r="D39" s="43">
        <v>0</v>
      </c>
      <c r="E39" s="23">
        <f t="shared" ref="E39:E40" si="0">D39*C39</f>
        <v>0</v>
      </c>
    </row>
    <row r="40" spans="1:5" x14ac:dyDescent="0.25">
      <c r="A40" s="51" t="s">
        <v>30</v>
      </c>
      <c r="B40" s="11"/>
      <c r="C40" s="11">
        <v>84</v>
      </c>
      <c r="D40" s="44">
        <v>4000</v>
      </c>
      <c r="E40" s="23">
        <f t="shared" si="0"/>
        <v>336000</v>
      </c>
    </row>
  </sheetData>
  <mergeCells count="2">
    <mergeCell ref="A2:I2"/>
    <mergeCell ref="A3:I3"/>
  </mergeCells>
  <pageMargins left="0.7" right="0.7" top="0.75" bottom="0.75" header="0.3" footer="0.3"/>
  <pageSetup paperSize="9" scale="66"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4"/>
  <sheetViews>
    <sheetView tabSelected="1" view="pageBreakPreview" zoomScale="60" zoomScaleNormal="100" workbookViewId="0">
      <selection activeCell="D20" sqref="D20"/>
    </sheetView>
  </sheetViews>
  <sheetFormatPr defaultColWidth="8.85546875" defaultRowHeight="15" x14ac:dyDescent="0.25"/>
  <cols>
    <col min="1" max="1" width="83.140625" style="1" bestFit="1" customWidth="1"/>
    <col min="2" max="6" width="15.7109375" style="1" customWidth="1"/>
    <col min="7" max="7" width="16.7109375" style="1" customWidth="1"/>
    <col min="8" max="9" width="15.7109375" style="1" customWidth="1"/>
    <col min="10" max="16384" width="8.85546875" style="1"/>
  </cols>
  <sheetData>
    <row r="1" spans="1:9" ht="55.15" customHeight="1" x14ac:dyDescent="0.35">
      <c r="A1" s="12" t="s">
        <v>0</v>
      </c>
    </row>
    <row r="2" spans="1:9" customFormat="1" ht="17.45" customHeight="1" x14ac:dyDescent="0.25">
      <c r="A2" s="53" t="s">
        <v>31</v>
      </c>
      <c r="B2" s="53"/>
      <c r="C2" s="53"/>
      <c r="D2" s="53"/>
      <c r="E2" s="53"/>
      <c r="F2" s="53"/>
      <c r="G2" s="53"/>
      <c r="H2" s="53"/>
      <c r="I2" s="53"/>
    </row>
    <row r="3" spans="1:9" customFormat="1" ht="62.45" customHeight="1" x14ac:dyDescent="0.25">
      <c r="A3" s="53" t="s">
        <v>53</v>
      </c>
      <c r="B3" s="53"/>
      <c r="C3" s="53"/>
      <c r="D3" s="53"/>
      <c r="E3" s="53"/>
      <c r="F3" s="53"/>
      <c r="G3" s="53"/>
      <c r="H3" s="53"/>
      <c r="I3" s="53"/>
    </row>
    <row r="4" spans="1:9" customFormat="1" x14ac:dyDescent="0.25">
      <c r="C4" s="3"/>
      <c r="D4" s="4"/>
    </row>
    <row r="5" spans="1:9" customFormat="1" ht="15.75" x14ac:dyDescent="0.25">
      <c r="A5" s="5" t="s">
        <v>3</v>
      </c>
      <c r="B5" s="2" t="s">
        <v>59</v>
      </c>
      <c r="C5" s="2"/>
      <c r="D5" s="42"/>
      <c r="E5" s="6"/>
      <c r="F5" s="6"/>
      <c r="G5" s="6"/>
      <c r="H5" s="6"/>
    </row>
    <row r="6" spans="1:9" customFormat="1" ht="15.75" x14ac:dyDescent="0.25">
      <c r="A6" s="5" t="s">
        <v>4</v>
      </c>
      <c r="B6" s="2" t="s">
        <v>60</v>
      </c>
      <c r="C6" s="2"/>
      <c r="D6" s="42"/>
      <c r="E6" s="6"/>
      <c r="F6" s="6"/>
      <c r="G6" s="6"/>
      <c r="H6" s="6"/>
    </row>
    <row r="7" spans="1:9" customFormat="1" ht="15.75" x14ac:dyDescent="0.25">
      <c r="A7" s="5" t="s">
        <v>5</v>
      </c>
      <c r="B7" s="52">
        <v>43525</v>
      </c>
      <c r="C7" s="2"/>
      <c r="D7" s="42"/>
      <c r="E7" s="6"/>
      <c r="F7" s="6"/>
      <c r="G7" s="6"/>
      <c r="H7" s="6"/>
    </row>
    <row r="8" spans="1:9" ht="13.15" customHeight="1" x14ac:dyDescent="0.25">
      <c r="A8" s="7"/>
      <c r="B8" s="7"/>
      <c r="C8" s="7"/>
      <c r="D8" s="7"/>
      <c r="E8" s="7"/>
      <c r="F8" s="7"/>
      <c r="G8" s="7"/>
      <c r="H8" s="7"/>
    </row>
    <row r="9" spans="1:9" ht="13.15" customHeight="1" x14ac:dyDescent="0.25">
      <c r="A9" s="9" t="s">
        <v>32</v>
      </c>
      <c r="B9" s="9"/>
      <c r="C9" s="9"/>
      <c r="D9" s="9"/>
      <c r="E9" s="9"/>
      <c r="F9" s="9"/>
      <c r="G9" s="9"/>
      <c r="H9" s="10"/>
      <c r="I9" s="11"/>
    </row>
    <row r="10" spans="1:9" ht="13.15" customHeight="1" x14ac:dyDescent="0.25">
      <c r="A10" s="33"/>
      <c r="B10" s="33"/>
      <c r="C10" s="33"/>
      <c r="D10" s="33"/>
      <c r="E10" s="33"/>
      <c r="F10" s="33"/>
      <c r="G10" s="33"/>
      <c r="H10" s="34"/>
      <c r="I10" s="35"/>
    </row>
    <row r="11" spans="1:9" ht="13.15" customHeight="1" x14ac:dyDescent="0.25">
      <c r="A11" s="33" t="s">
        <v>33</v>
      </c>
      <c r="B11" s="33"/>
      <c r="C11" s="33"/>
      <c r="D11" s="33"/>
      <c r="E11" s="33"/>
      <c r="F11" s="33"/>
      <c r="G11" s="33"/>
      <c r="H11" s="34"/>
      <c r="I11" s="35"/>
    </row>
    <row r="12" spans="1:9" x14ac:dyDescent="0.25">
      <c r="A12" s="17" t="s">
        <v>34</v>
      </c>
      <c r="C12" s="24" t="s">
        <v>35</v>
      </c>
      <c r="D12" s="24" t="s">
        <v>36</v>
      </c>
      <c r="E12" s="23"/>
    </row>
    <row r="13" spans="1:9" x14ac:dyDescent="0.25">
      <c r="A13" s="22" t="s">
        <v>37</v>
      </c>
      <c r="B13" s="23"/>
      <c r="C13" s="23">
        <v>40000</v>
      </c>
      <c r="D13" s="47">
        <v>6</v>
      </c>
      <c r="E13" s="23">
        <f>D13*C13</f>
        <v>240000</v>
      </c>
    </row>
    <row r="14" spans="1:9" x14ac:dyDescent="0.25">
      <c r="A14" s="50" t="s">
        <v>54</v>
      </c>
      <c r="B14" s="23"/>
      <c r="C14" s="23">
        <v>350000</v>
      </c>
      <c r="D14" s="47">
        <v>1</v>
      </c>
      <c r="E14" s="23">
        <f t="shared" ref="E14:E24" si="0">D14*C14</f>
        <v>350000</v>
      </c>
    </row>
    <row r="15" spans="1:9" x14ac:dyDescent="0.25">
      <c r="A15" s="48" t="s">
        <v>63</v>
      </c>
      <c r="B15" s="23"/>
      <c r="C15" s="23">
        <v>76800</v>
      </c>
      <c r="D15" s="47">
        <v>0</v>
      </c>
      <c r="E15" s="23">
        <f t="shared" si="0"/>
        <v>0</v>
      </c>
    </row>
    <row r="16" spans="1:9" x14ac:dyDescent="0.25">
      <c r="A16" s="1" t="s">
        <v>64</v>
      </c>
      <c r="D16" s="36"/>
      <c r="E16" s="23"/>
    </row>
    <row r="17" spans="1:16" x14ac:dyDescent="0.25">
      <c r="A17" s="49" t="s">
        <v>52</v>
      </c>
      <c r="D17" s="36"/>
      <c r="E17" s="23"/>
      <c r="M17" s="18"/>
      <c r="P17" s="27"/>
    </row>
    <row r="18" spans="1:16" x14ac:dyDescent="0.25">
      <c r="A18" s="1" t="s">
        <v>38</v>
      </c>
      <c r="C18" s="23">
        <v>5</v>
      </c>
      <c r="D18" s="47">
        <v>28400</v>
      </c>
      <c r="E18" s="23">
        <f t="shared" si="0"/>
        <v>142000</v>
      </c>
      <c r="M18" s="18"/>
      <c r="P18" s="27"/>
    </row>
    <row r="19" spans="1:16" x14ac:dyDescent="0.25">
      <c r="A19" s="1" t="s">
        <v>39</v>
      </c>
      <c r="C19" s="23">
        <v>3</v>
      </c>
      <c r="D19" s="47">
        <v>45600</v>
      </c>
      <c r="E19" s="23">
        <f t="shared" si="0"/>
        <v>136800</v>
      </c>
    </row>
    <row r="20" spans="1:16" x14ac:dyDescent="0.25">
      <c r="A20" s="1" t="s">
        <v>40</v>
      </c>
      <c r="C20" s="23">
        <v>2</v>
      </c>
      <c r="D20" s="47">
        <v>15600</v>
      </c>
      <c r="E20" s="23">
        <f t="shared" si="0"/>
        <v>31200</v>
      </c>
    </row>
    <row r="21" spans="1:16" x14ac:dyDescent="0.25">
      <c r="D21" s="36"/>
      <c r="E21" s="23"/>
    </row>
    <row r="22" spans="1:16" ht="15.75" x14ac:dyDescent="0.25">
      <c r="A22" s="16" t="s">
        <v>41</v>
      </c>
      <c r="D22" s="36"/>
      <c r="E22" s="23"/>
    </row>
    <row r="23" spans="1:16" x14ac:dyDescent="0.25">
      <c r="A23" s="1" t="s">
        <v>42</v>
      </c>
      <c r="B23" s="23"/>
      <c r="C23" s="23">
        <v>2500</v>
      </c>
      <c r="D23" s="47">
        <v>1152</v>
      </c>
      <c r="E23" s="23">
        <f t="shared" si="0"/>
        <v>2880000</v>
      </c>
    </row>
    <row r="24" spans="1:16" x14ac:dyDescent="0.25">
      <c r="A24" s="1" t="s">
        <v>43</v>
      </c>
      <c r="C24" s="23">
        <v>500</v>
      </c>
      <c r="D24" s="47">
        <v>790</v>
      </c>
      <c r="E24" s="23">
        <f t="shared" si="0"/>
        <v>395000</v>
      </c>
    </row>
  </sheetData>
  <mergeCells count="2">
    <mergeCell ref="A2:I2"/>
    <mergeCell ref="A3:I3"/>
  </mergeCells>
  <pageMargins left="0.7" right="0.7" top="0.75" bottom="0.75" header="0.3" footer="0.3"/>
  <pageSetup paperSize="9" scale="62"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6"/>
  <sheetViews>
    <sheetView topLeftCell="A4" workbookViewId="0">
      <selection activeCell="E15" sqref="E15"/>
    </sheetView>
  </sheetViews>
  <sheetFormatPr defaultColWidth="8.85546875" defaultRowHeight="15" x14ac:dyDescent="0.25"/>
  <cols>
    <col min="1" max="1" width="63" style="1" customWidth="1"/>
    <col min="2" max="6" width="15.7109375" style="1" customWidth="1"/>
    <col min="7" max="7" width="16.7109375" style="1" customWidth="1"/>
    <col min="8" max="9" width="15.7109375" style="1" customWidth="1"/>
    <col min="10" max="16384" width="8.85546875" style="1"/>
  </cols>
  <sheetData>
    <row r="1" spans="1:9" ht="55.15" customHeight="1" x14ac:dyDescent="0.35">
      <c r="A1" s="12" t="s">
        <v>0</v>
      </c>
    </row>
    <row r="2" spans="1:9" customFormat="1" x14ac:dyDescent="0.25">
      <c r="A2" s="53" t="s">
        <v>31</v>
      </c>
      <c r="B2" s="53"/>
      <c r="C2" s="53"/>
      <c r="D2" s="53"/>
      <c r="E2" s="53"/>
      <c r="F2" s="53"/>
      <c r="G2" s="53"/>
      <c r="H2" s="53"/>
      <c r="I2" s="53"/>
    </row>
    <row r="3" spans="1:9" customFormat="1" ht="62.45" customHeight="1" x14ac:dyDescent="0.25">
      <c r="A3" s="53" t="s">
        <v>44</v>
      </c>
      <c r="B3" s="53"/>
      <c r="C3" s="53"/>
      <c r="D3" s="53"/>
      <c r="E3" s="53"/>
      <c r="F3" s="53"/>
      <c r="G3" s="53"/>
      <c r="H3" s="53"/>
      <c r="I3" s="53"/>
    </row>
    <row r="4" spans="1:9" customFormat="1" x14ac:dyDescent="0.25">
      <c r="C4" s="3"/>
      <c r="D4" s="4"/>
    </row>
    <row r="5" spans="1:9" customFormat="1" ht="15.75" x14ac:dyDescent="0.25">
      <c r="A5" s="5" t="s">
        <v>3</v>
      </c>
      <c r="B5" s="2" t="s">
        <v>59</v>
      </c>
      <c r="C5" s="2"/>
      <c r="D5" s="42"/>
      <c r="E5" s="6"/>
      <c r="F5" s="6"/>
      <c r="G5" s="6"/>
      <c r="H5" s="6"/>
    </row>
    <row r="6" spans="1:9" customFormat="1" ht="15.75" x14ac:dyDescent="0.25">
      <c r="A6" s="5" t="s">
        <v>4</v>
      </c>
      <c r="B6" s="2" t="s">
        <v>60</v>
      </c>
      <c r="C6" s="2"/>
      <c r="D6" s="42"/>
      <c r="E6" s="6"/>
      <c r="F6" s="6"/>
      <c r="G6" s="6"/>
      <c r="H6" s="6"/>
    </row>
    <row r="7" spans="1:9" customFormat="1" ht="15.75" x14ac:dyDescent="0.25">
      <c r="A7" s="5" t="s">
        <v>5</v>
      </c>
      <c r="B7" s="52">
        <v>43525</v>
      </c>
      <c r="C7" s="2"/>
      <c r="D7" s="42"/>
      <c r="E7" s="6"/>
      <c r="F7" s="6"/>
      <c r="G7" s="6"/>
      <c r="H7" s="6"/>
    </row>
    <row r="8" spans="1:9" ht="13.15" customHeight="1" x14ac:dyDescent="0.25">
      <c r="A8" s="7"/>
      <c r="B8" s="7"/>
      <c r="C8" s="7"/>
      <c r="D8" s="7"/>
      <c r="E8" s="7"/>
      <c r="F8" s="7"/>
      <c r="G8" s="7"/>
      <c r="H8" s="7"/>
    </row>
    <row r="9" spans="1:9" ht="13.15" customHeight="1" x14ac:dyDescent="0.25">
      <c r="A9" s="9" t="s">
        <v>6</v>
      </c>
      <c r="B9" s="9"/>
      <c r="C9" s="9"/>
      <c r="D9" s="9" t="s">
        <v>35</v>
      </c>
      <c r="E9" s="9" t="s">
        <v>7</v>
      </c>
      <c r="F9" s="9"/>
      <c r="G9" s="9"/>
      <c r="H9" s="10"/>
      <c r="I9" s="11"/>
    </row>
    <row r="10" spans="1:9" ht="15.75" x14ac:dyDescent="0.25">
      <c r="A10" s="14" t="s">
        <v>45</v>
      </c>
      <c r="B10" s="7"/>
      <c r="C10" s="7"/>
      <c r="D10" s="7"/>
      <c r="E10" s="15"/>
      <c r="F10" s="7"/>
      <c r="H10" s="8"/>
    </row>
    <row r="11" spans="1:9" ht="15.75" x14ac:dyDescent="0.25">
      <c r="A11" s="1" t="s">
        <v>58</v>
      </c>
      <c r="D11" s="1">
        <v>1</v>
      </c>
      <c r="E11" s="13">
        <v>268868</v>
      </c>
    </row>
    <row r="12" spans="1:9" ht="15.75" x14ac:dyDescent="0.25">
      <c r="A12" s="7"/>
      <c r="B12" s="7"/>
      <c r="C12" s="7"/>
      <c r="D12" s="7"/>
      <c r="E12" s="7"/>
      <c r="F12" s="7"/>
    </row>
    <row r="13" spans="1:9" x14ac:dyDescent="0.25">
      <c r="A13" s="14" t="s">
        <v>56</v>
      </c>
    </row>
    <row r="14" spans="1:9" ht="15.75" x14ac:dyDescent="0.25">
      <c r="A14" s="50" t="s">
        <v>29</v>
      </c>
      <c r="E14" s="13">
        <v>2654</v>
      </c>
      <c r="F14" s="1" t="s">
        <v>57</v>
      </c>
    </row>
    <row r="15" spans="1:9" ht="15.75" x14ac:dyDescent="0.25">
      <c r="A15" s="50" t="s">
        <v>55</v>
      </c>
      <c r="E15" s="13"/>
      <c r="F15" s="1" t="s">
        <v>57</v>
      </c>
    </row>
    <row r="16" spans="1:9" ht="15.75" x14ac:dyDescent="0.25">
      <c r="A16" s="51" t="s">
        <v>30</v>
      </c>
      <c r="E16" s="13">
        <v>200</v>
      </c>
      <c r="F16" s="1" t="s">
        <v>57</v>
      </c>
    </row>
  </sheetData>
  <mergeCells count="2">
    <mergeCell ref="A2:I2"/>
    <mergeCell ref="A3:I3"/>
  </mergeCells>
  <pageMargins left="0.7" right="0.7" top="0.75" bottom="0.75" header="0.3" footer="0.3"/>
  <pageSetup paperSize="9" scale="69"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8"/>
  <sheetViews>
    <sheetView workbookViewId="0">
      <selection activeCell="B8" sqref="B8"/>
    </sheetView>
  </sheetViews>
  <sheetFormatPr defaultColWidth="8.85546875" defaultRowHeight="15" x14ac:dyDescent="0.25"/>
  <cols>
    <col min="1" max="1" width="55.85546875" style="1" customWidth="1"/>
    <col min="2" max="6" width="15.7109375" style="1" customWidth="1"/>
    <col min="7" max="7" width="16.7109375" style="1" customWidth="1"/>
    <col min="8" max="9" width="15.7109375" style="1" customWidth="1"/>
    <col min="10" max="16384" width="8.85546875" style="1"/>
  </cols>
  <sheetData>
    <row r="1" spans="1:9" ht="55.15" customHeight="1" x14ac:dyDescent="0.35">
      <c r="A1" s="12" t="s">
        <v>0</v>
      </c>
    </row>
    <row r="2" spans="1:9" customFormat="1" ht="33" customHeight="1" x14ac:dyDescent="0.25">
      <c r="A2" s="53" t="s">
        <v>46</v>
      </c>
      <c r="B2" s="53"/>
      <c r="C2" s="53"/>
      <c r="D2" s="53"/>
      <c r="E2" s="53"/>
      <c r="F2" s="53"/>
      <c r="G2" s="53"/>
      <c r="H2" s="53"/>
      <c r="I2" s="53"/>
    </row>
    <row r="3" spans="1:9" customFormat="1" ht="62.45" customHeight="1" x14ac:dyDescent="0.25">
      <c r="A3" s="53" t="s">
        <v>47</v>
      </c>
      <c r="B3" s="53"/>
      <c r="C3" s="53"/>
      <c r="D3" s="53"/>
      <c r="E3" s="53"/>
      <c r="F3" s="53"/>
      <c r="G3" s="53"/>
      <c r="H3" s="53"/>
      <c r="I3" s="53"/>
    </row>
    <row r="4" spans="1:9" customFormat="1" x14ac:dyDescent="0.25">
      <c r="C4" s="3"/>
      <c r="D4" s="4"/>
    </row>
    <row r="5" spans="1:9" customFormat="1" ht="15.75" x14ac:dyDescent="0.25">
      <c r="A5" s="5" t="s">
        <v>3</v>
      </c>
      <c r="B5" s="2" t="s">
        <v>62</v>
      </c>
      <c r="C5" s="2"/>
      <c r="D5" s="42"/>
      <c r="E5" s="6"/>
      <c r="F5" s="6"/>
      <c r="G5" s="6"/>
      <c r="H5" s="6"/>
    </row>
    <row r="6" spans="1:9" customFormat="1" ht="15.75" x14ac:dyDescent="0.25">
      <c r="A6" s="5" t="s">
        <v>4</v>
      </c>
      <c r="B6" s="2" t="s">
        <v>60</v>
      </c>
      <c r="C6" s="2"/>
      <c r="D6" s="42"/>
      <c r="E6" s="6"/>
      <c r="F6" s="6"/>
      <c r="G6" s="6"/>
      <c r="H6" s="6"/>
    </row>
    <row r="7" spans="1:9" customFormat="1" ht="15.75" x14ac:dyDescent="0.25">
      <c r="A7" s="5" t="s">
        <v>5</v>
      </c>
      <c r="B7" s="52">
        <v>43525</v>
      </c>
      <c r="C7" s="2"/>
      <c r="D7" s="42"/>
      <c r="E7" s="6"/>
      <c r="F7" s="6"/>
      <c r="G7" s="6"/>
      <c r="H7" s="6"/>
    </row>
    <row r="8" spans="1:9" ht="13.15" customHeight="1" x14ac:dyDescent="0.25">
      <c r="A8" s="7"/>
      <c r="B8" s="7"/>
      <c r="C8" s="7"/>
      <c r="D8" s="7"/>
      <c r="E8" s="7"/>
      <c r="F8" s="7"/>
      <c r="G8" s="7"/>
      <c r="H8" s="7"/>
    </row>
    <row r="9" spans="1:9" ht="13.15" customHeight="1" x14ac:dyDescent="0.25">
      <c r="A9" s="9" t="s">
        <v>6</v>
      </c>
      <c r="B9" s="9" t="s">
        <v>48</v>
      </c>
      <c r="C9" s="9"/>
      <c r="D9" s="9"/>
      <c r="E9" s="9"/>
      <c r="F9" s="9"/>
      <c r="G9" s="9"/>
      <c r="H9" s="10"/>
      <c r="I9" s="11"/>
    </row>
    <row r="10" spans="1:9" ht="15.75" x14ac:dyDescent="0.25">
      <c r="A10" s="1" t="s">
        <v>8</v>
      </c>
      <c r="B10" s="7"/>
      <c r="C10" s="7"/>
      <c r="D10" s="7">
        <f>Kostnader!D34</f>
        <v>5994300</v>
      </c>
      <c r="E10" s="15"/>
      <c r="F10" s="7"/>
      <c r="H10" s="8"/>
    </row>
    <row r="11" spans="1:9" ht="15.75" x14ac:dyDescent="0.25">
      <c r="A11" s="1" t="s">
        <v>26</v>
      </c>
      <c r="C11" s="7"/>
      <c r="D11" s="7">
        <f>SUM(Kostnader!E38:E40)</f>
        <v>3736236</v>
      </c>
      <c r="E11" s="15"/>
    </row>
    <row r="12" spans="1:9" ht="15.75" x14ac:dyDescent="0.25">
      <c r="A12" s="1" t="s">
        <v>49</v>
      </c>
      <c r="D12" s="7">
        <f>SUM('A- och timpriser'!E13:E24)</f>
        <v>4175000</v>
      </c>
      <c r="E12" s="7"/>
      <c r="F12" s="7"/>
    </row>
    <row r="13" spans="1:9" s="37" customFormat="1" ht="15.75" x14ac:dyDescent="0.25">
      <c r="A13" s="37" t="s">
        <v>50</v>
      </c>
      <c r="B13" s="41">
        <v>0.9</v>
      </c>
      <c r="D13" s="38">
        <f>SUM(D10:D12)</f>
        <v>13905536</v>
      </c>
      <c r="E13" s="38"/>
      <c r="F13" s="38"/>
    </row>
    <row r="14" spans="1:9" ht="15.75" x14ac:dyDescent="0.25">
      <c r="D14" s="7"/>
      <c r="E14" s="7"/>
      <c r="F14" s="7"/>
    </row>
    <row r="15" spans="1:9" ht="15.75" x14ac:dyDescent="0.25">
      <c r="A15" s="1" t="s">
        <v>45</v>
      </c>
      <c r="B15" s="40">
        <v>0.1</v>
      </c>
      <c r="C15" s="7"/>
      <c r="D15" s="28">
        <f>Optioner!E11</f>
        <v>268868</v>
      </c>
    </row>
    <row r="16" spans="1:9" ht="15.75" x14ac:dyDescent="0.25">
      <c r="A16" s="7"/>
      <c r="E16" s="15"/>
    </row>
    <row r="18" spans="1:4" ht="15.75" x14ac:dyDescent="0.25">
      <c r="A18" s="14" t="s">
        <v>51</v>
      </c>
      <c r="B18" s="14"/>
      <c r="C18" s="14"/>
      <c r="D18" s="39">
        <f>(D13*0.9)+(D15*0.1)</f>
        <v>12541869.200000001</v>
      </c>
    </row>
  </sheetData>
  <sheetProtection algorithmName="SHA-512" hashValue="GOZBIfQc7ADuVdJF+TOu57/J8tpufHALEP0cavWLWs6WuZT5/BImDxFcqQirwvRtDQ1MRNmCN1qfXHlkz5sf2g==" saltValue="9Pt+/ZB3Veu4GxGc35XHdQ==" spinCount="100000" sheet="1" objects="1" scenarios="1"/>
  <mergeCells count="2">
    <mergeCell ref="A2:I2"/>
    <mergeCell ref="A3:I3"/>
  </mergeCells>
  <pageMargins left="0.7" right="0.7" top="0.75" bottom="0.75" header="0.3" footer="0.3"/>
  <pageSetup paperSize="9" scale="71"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A0D91C7B5FD6148BBFB8F2F581BC195" ma:contentTypeVersion="14" ma:contentTypeDescription="Skapa ett nytt dokument." ma:contentTypeScope="" ma:versionID="8fa2b40ad80ccc3e5cdff5c1d163ecd5">
  <xsd:schema xmlns:xsd="http://www.w3.org/2001/XMLSchema" xmlns:xs="http://www.w3.org/2001/XMLSchema" xmlns:p="http://schemas.microsoft.com/office/2006/metadata/properties" xmlns:ns2="af6cecbb-1bc2-44b2-adab-04b371e4e37e" xmlns:ns3="41864790-88fe-4970-876c-967fa6f9a4c7" xmlns:ns4="344ebb81-16fb-4427-b329-4b6eebec3b3b" targetNamespace="http://schemas.microsoft.com/office/2006/metadata/properties" ma:root="true" ma:fieldsID="9b59322b1fa44c88ae35ddd9663e891a" ns2:_="" ns3:_="" ns4:_="">
    <xsd:import namespace="af6cecbb-1bc2-44b2-adab-04b371e4e37e"/>
    <xsd:import namespace="41864790-88fe-4970-876c-967fa6f9a4c7"/>
    <xsd:import namespace="344ebb81-16fb-4427-b329-4b6eebec3b3b"/>
    <xsd:element name="properties">
      <xsd:complexType>
        <xsd:sequence>
          <xsd:element name="documentManagement">
            <xsd:complexType>
              <xsd:all>
                <xsd:element ref="ns2:arDocumentType" minOccurs="0"/>
                <xsd:element ref="ns2:MediaServiceMetadata" minOccurs="0"/>
                <xsd:element ref="ns2:MediaServiceFastMetadata" minOccurs="0"/>
                <xsd:element ref="ns3:SharedWithUsers" minOccurs="0"/>
                <xsd:element ref="ns3:SharedWithDetails" minOccurs="0"/>
                <xsd:element ref="ns2:Kommunikation" minOccurs="0"/>
                <xsd:element ref="ns3:TaxKeywordTaxHTField" minOccurs="0"/>
                <xsd:element ref="ns4:TaxCatchAll" minOccurs="0"/>
                <xsd:element ref="ns2:MediaServiceDateTaken" minOccurs="0"/>
                <xsd:element ref="ns2:MediaServiceAutoTag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6cecbb-1bc2-44b2-adab-04b371e4e37e" elementFormDefault="qualified">
    <xsd:import namespace="http://schemas.microsoft.com/office/2006/documentManagement/types"/>
    <xsd:import namespace="http://schemas.microsoft.com/office/infopath/2007/PartnerControls"/>
    <xsd:element name="arDocumentType" ma:index="8" nillable="true" ma:displayName="Dokumenttyp" ma:internalName="arDocumentType">
      <xsd:simpleType>
        <xsd:union memberTypes="dms:Text">
          <xsd:simpleType>
            <xsd:restriction base="dms:Choice">
              <xsd:enumeration value="Dokumentmall"/>
              <xsd:enumeration value="Ekonomi"/>
              <xsd:enumeration value="Anvisning"/>
              <xsd:enumeration value="Information"/>
              <xsd:enumeration value="Mötesdokument"/>
              <xsd:enumeration value="Projektadministration"/>
              <xsd:enumeration value="Rapport"/>
              <xsd:enumeration value="Tekniska dokument"/>
              <xsd:enumeration value="Dokumentation"/>
              <xsd:enumeration value="Riskbedömning"/>
              <xsd:enumeration value="Tidplan"/>
              <xsd:enumeration value="Kalkyl"/>
              <xsd:enumeration value="Mötesprotokoll"/>
              <xsd:enumeration value="Inbjudan"/>
              <xsd:enumeration value="Actionlist"/>
              <xsd:enumeration value="Frågelogg"/>
              <xsd:enumeration value="Presentation"/>
              <xsd:enumeration value="Funktionskrav"/>
              <xsd:enumeration value="Beställning"/>
              <xsd:enumeration value="Kommunikation"/>
              <xsd:enumeration value="Marknad"/>
            </xsd:restriction>
          </xsd:simpleType>
        </xsd:un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Kommunikation" ma:index="13" nillable="true" ma:displayName="Ägs av" ma:internalName="Kommunikation">
      <xsd:simpleType>
        <xsd:restriction base="dms:Choice">
          <xsd:enumeration value="Projektledning"/>
          <xsd:enumeration value="Kommunikation"/>
          <xsd:enumeration value="Marknad"/>
          <xsd:enumeration value="Upphandling"/>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Tags" ma:index="18" nillable="true" ma:displayName="MediaServiceAutoTags" ma:internalName="MediaServiceAutoTags" ma:readOnly="true">
      <xsd:simpleType>
        <xsd:restriction base="dms:Text"/>
      </xsd:simpleType>
    </xsd:element>
    <xsd:element name="MediaServiceLocation" ma:index="19" nillable="true" ma:displayName="MediaServic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64790-88fe-4970-876c-967fa6f9a4c7" elementFormDefault="qualified">
    <xsd:import namespace="http://schemas.microsoft.com/office/2006/documentManagement/types"/>
    <xsd:import namespace="http://schemas.microsoft.com/office/infopath/2007/PartnerControls"/>
    <xsd:element name="SharedWithUsers" ma:index="11"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lat med information" ma:internalName="SharedWithDetails" ma:readOnly="true">
      <xsd:simpleType>
        <xsd:restriction base="dms:Note">
          <xsd:maxLength value="255"/>
        </xsd:restriction>
      </xsd:simpleType>
    </xsd:element>
    <xsd:element name="TaxKeywordTaxHTField" ma:index="15" nillable="true" ma:taxonomy="true" ma:internalName="TaxKeywordTaxHTField" ma:taxonomyFieldName="TaxKeyword" ma:displayName="Företagsnyckelord" ma:fieldId="{23f27201-bee3-471e-b2e7-b64fd8b7ca38}" ma:taxonomyMulti="true" ma:sspId="6b902723-c9c7-4e15-a187-84da058e1999"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4ebb81-16fb-4427-b329-4b6eebec3b3b"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4fb09d6-6f11-4f8f-b9c8-e24f9863a023}" ma:internalName="TaxCatchAll" ma:showField="CatchAllData" ma:web="41864790-88fe-4970-876c-967fa6f9a4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Kommunikation xmlns="af6cecbb-1bc2-44b2-adab-04b371e4e37e" xsi:nil="true"/>
    <TaxKeywordTaxHTField xmlns="41864790-88fe-4970-876c-967fa6f9a4c7">
      <Terms xmlns="http://schemas.microsoft.com/office/infopath/2007/PartnerControls"/>
    </TaxKeywordTaxHTField>
    <arDocumentType xmlns="af6cecbb-1bc2-44b2-adab-04b371e4e37e" xsi:nil="true"/>
    <TaxCatchAll xmlns="344ebb81-16fb-4427-b329-4b6eebec3b3b"/>
  </documentManagement>
</p:properties>
</file>

<file path=customXml/itemProps1.xml><?xml version="1.0" encoding="utf-8"?>
<ds:datastoreItem xmlns:ds="http://schemas.openxmlformats.org/officeDocument/2006/customXml" ds:itemID="{2EDF2D37-FA4A-4F23-8B61-D0565EB00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6cecbb-1bc2-44b2-adab-04b371e4e37e"/>
    <ds:schemaRef ds:uri="41864790-88fe-4970-876c-967fa6f9a4c7"/>
    <ds:schemaRef ds:uri="344ebb81-16fb-4427-b329-4b6eebec3b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203390-5D68-431D-95DA-BD945B990486}">
  <ds:schemaRefs>
    <ds:schemaRef ds:uri="http://schemas.microsoft.com/sharepoint/v3/contenttype/forms"/>
  </ds:schemaRefs>
</ds:datastoreItem>
</file>

<file path=customXml/itemProps3.xml><?xml version="1.0" encoding="utf-8"?>
<ds:datastoreItem xmlns:ds="http://schemas.openxmlformats.org/officeDocument/2006/customXml" ds:itemID="{20DC1A18-C8D3-4D55-98E7-E82CEE57C16D}">
  <ds:schemaRefs>
    <ds:schemaRef ds:uri="http://purl.org/dc/elements/1.1/"/>
    <ds:schemaRef ds:uri="http://schemas.microsoft.com/office/2006/metadata/properties"/>
    <ds:schemaRef ds:uri="344ebb81-16fb-4427-b329-4b6eebec3b3b"/>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41864790-88fe-4970-876c-967fa6f9a4c7"/>
    <ds:schemaRef ds:uri="af6cecbb-1bc2-44b2-adab-04b371e4e37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1</vt:i4>
      </vt:variant>
    </vt:vector>
  </HeadingPairs>
  <TitlesOfParts>
    <vt:vector size="5" baseType="lpstr">
      <vt:lpstr>Kostnader</vt:lpstr>
      <vt:lpstr>A- och timpriser</vt:lpstr>
      <vt:lpstr>Optioner</vt:lpstr>
      <vt:lpstr>Sammanställning jämförelsesumma</vt:lpstr>
      <vt:lpstr>'A- och timpriser'!Utskriftsområde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Martina Thorsell</dc:creator>
  <cp:keywords/>
  <dc:description/>
  <cp:lastModifiedBy>Sofie Jakandré</cp:lastModifiedBy>
  <cp:revision/>
  <cp:lastPrinted>2019-03-21T10:39:00Z</cp:lastPrinted>
  <dcterms:created xsi:type="dcterms:W3CDTF">2017-01-03T13:24:55Z</dcterms:created>
  <dcterms:modified xsi:type="dcterms:W3CDTF">2019-03-21T10:39:22Z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0x010100FA0D91C7B5FD6148BBFB8F2F581BC195</vt:lpwstr>
  </property>
  <property fmtid="{D5CDD505-2E9C-101B-9397-08002B2CF9AE}" pid="3" name="TaxKeyword">
    <vt:lpwstr/>
  </property>
  <property fmtid="{D5CDD505-2E9C-101B-9397-08002B2CF9AE}" pid="4" name="AuthorIds_UIVersion_4">
    <vt:lpwstr>47</vt:lpwstr>
  </property>
</Properties>
</file>