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H:\3 Upphandlingar pågående\PNA Manuella snabbtester\Anbud\Lumira Dx\"/>
    </mc:Choice>
  </mc:AlternateContent>
  <xr:revisionPtr revIDLastSave="0" documentId="8_{27A764EE-3B92-4E2A-A18C-C602424D8124}" xr6:coauthVersionLast="36" xr6:coauthVersionMax="36" xr10:uidLastSave="{00000000-0000-0000-0000-000000000000}"/>
  <bookViews>
    <workbookView xWindow="-105" yWindow="-105" windowWidth="19425" windowHeight="10425" tabRatio="619" activeTab="7" xr2:uid="{00000000-000D-0000-FFFF-FFFF00000000}"/>
  </bookViews>
  <sheets>
    <sheet name="Strep A" sheetId="6" r:id="rId1"/>
    <sheet name="Mononukleos" sheetId="23" r:id="rId2"/>
    <sheet name="Malaria" sheetId="24" r:id="rId3"/>
    <sheet name="RSV" sheetId="25" r:id="rId4"/>
    <sheet name="Gravtest 1" sheetId="26" r:id="rId5"/>
    <sheet name="Gravtest 2" sheetId="27" r:id="rId6"/>
    <sheet name="F-Hb immunologisk" sheetId="28" r:id="rId7"/>
    <sheet name="Drogtester" sheetId="29" r:id="rId8"/>
    <sheet name="Urinkontroll" sheetId="31" r:id="rId9"/>
    <sheet name="Uppsamlingspapper" sheetId="32" r:id="rId10"/>
  </sheets>
  <definedNames>
    <definedName name="_xlnm.Print_Area" localSheetId="7">Drogtester!$A$1:$M$50</definedName>
    <definedName name="_xlnm.Print_Area" localSheetId="6">'F-Hb immunologisk'!$A$1:$M$48</definedName>
    <definedName name="_xlnm.Print_Area" localSheetId="4">'Gravtest 1'!$A$1:$M$38</definedName>
    <definedName name="_xlnm.Print_Area" localSheetId="5">'Gravtest 2'!$A$1:$M$44</definedName>
    <definedName name="_xlnm.Print_Area" localSheetId="2">Malaria!$A$1:$M$42</definedName>
    <definedName name="_xlnm.Print_Area" localSheetId="1">Mononukleos!$A$1:$M$41</definedName>
    <definedName name="_xlnm.Print_Area" localSheetId="3">RSV!$A$1:$M$41</definedName>
    <definedName name="_xlnm.Print_Area" localSheetId="0">'Strep A'!$A$1:$M$67</definedName>
    <definedName name="_xlnm.Print_Area" localSheetId="8">Urinkontroll!$A$1:$M$26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1" i="32" l="1"/>
  <c r="I20" i="32"/>
  <c r="L36" i="31"/>
  <c r="L37" i="31"/>
  <c r="L38" i="31"/>
  <c r="L58" i="28"/>
  <c r="L59" i="28"/>
  <c r="L60" i="28"/>
  <c r="L48" i="27"/>
  <c r="L49" i="27"/>
  <c r="L50" i="27"/>
  <c r="L51" i="27"/>
  <c r="L47" i="27"/>
  <c r="L45" i="26"/>
  <c r="L46" i="26"/>
  <c r="L47" i="26"/>
  <c r="L48" i="26"/>
  <c r="L49" i="26"/>
  <c r="L50" i="26"/>
  <c r="L51" i="26" l="1"/>
  <c r="I22" i="32"/>
  <c r="F46" i="6" l="1"/>
  <c r="L57" i="6"/>
  <c r="L58" i="6"/>
  <c r="L59" i="6"/>
  <c r="L60" i="6"/>
  <c r="L46" i="27"/>
  <c r="E46" i="27"/>
  <c r="E47" i="27" s="1"/>
  <c r="K37" i="27"/>
  <c r="F37" i="27"/>
  <c r="E23" i="27" l="1"/>
  <c r="L23" i="27" s="1"/>
  <c r="L52" i="27"/>
  <c r="E24" i="27"/>
  <c r="E36" i="27"/>
  <c r="L36" i="27" s="1"/>
  <c r="L24" i="27" l="1"/>
  <c r="L38" i="27" s="1"/>
  <c r="L40" i="27" s="1"/>
  <c r="E37" i="27"/>
  <c r="L35" i="31" l="1"/>
  <c r="L34" i="31"/>
  <c r="L33" i="31"/>
  <c r="E33" i="31"/>
  <c r="E34" i="31" s="1"/>
  <c r="E23" i="31" s="1"/>
  <c r="L23" i="31" s="1"/>
  <c r="K24" i="31"/>
  <c r="F24" i="31"/>
  <c r="L62" i="29"/>
  <c r="L61" i="29"/>
  <c r="L60" i="29"/>
  <c r="L59" i="29"/>
  <c r="L58" i="29"/>
  <c r="L57" i="29"/>
  <c r="E57" i="29"/>
  <c r="E58" i="29" s="1"/>
  <c r="K48" i="29"/>
  <c r="F48" i="29"/>
  <c r="L57" i="28"/>
  <c r="L56" i="28"/>
  <c r="L55" i="28"/>
  <c r="E55" i="28"/>
  <c r="E56" i="28" s="1"/>
  <c r="K46" i="28"/>
  <c r="F46" i="28"/>
  <c r="E45" i="26"/>
  <c r="E46" i="26" s="1"/>
  <c r="K36" i="26"/>
  <c r="F36" i="26"/>
  <c r="L53" i="25"/>
  <c r="L52" i="25"/>
  <c r="L51" i="25"/>
  <c r="L50" i="25"/>
  <c r="L49" i="25"/>
  <c r="L48" i="25"/>
  <c r="E48" i="25"/>
  <c r="E49" i="25" s="1"/>
  <c r="K39" i="25"/>
  <c r="F39" i="25"/>
  <c r="L54" i="24"/>
  <c r="L53" i="24"/>
  <c r="L52" i="24"/>
  <c r="L51" i="24"/>
  <c r="L50" i="24"/>
  <c r="L49" i="24"/>
  <c r="E49" i="24"/>
  <c r="K40" i="24"/>
  <c r="F40" i="24"/>
  <c r="L53" i="23"/>
  <c r="L52" i="23"/>
  <c r="L51" i="23"/>
  <c r="L50" i="23"/>
  <c r="L49" i="23"/>
  <c r="L48" i="23"/>
  <c r="E48" i="23"/>
  <c r="E49" i="23" s="1"/>
  <c r="K39" i="23"/>
  <c r="F39" i="23"/>
  <c r="E50" i="24" l="1"/>
  <c r="E29" i="24"/>
  <c r="L29" i="24" s="1"/>
  <c r="E28" i="24"/>
  <c r="L28" i="24" s="1"/>
  <c r="E27" i="29"/>
  <c r="L27" i="29" s="1"/>
  <c r="E43" i="29"/>
  <c r="L43" i="29" s="1"/>
  <c r="E31" i="28"/>
  <c r="L31" i="28" s="1"/>
  <c r="E28" i="25"/>
  <c r="L28" i="25" s="1"/>
  <c r="E27" i="25"/>
  <c r="L27" i="25" s="1"/>
  <c r="L39" i="31"/>
  <c r="E19" i="31"/>
  <c r="L19" i="31" s="1"/>
  <c r="E22" i="31"/>
  <c r="L22" i="31" s="1"/>
  <c r="E17" i="31"/>
  <c r="L17" i="31" s="1"/>
  <c r="E18" i="31"/>
  <c r="L18" i="31" s="1"/>
  <c r="E21" i="29"/>
  <c r="L21" i="29" s="1"/>
  <c r="L63" i="29"/>
  <c r="E40" i="29"/>
  <c r="L40" i="29" s="1"/>
  <c r="E37" i="29"/>
  <c r="L37" i="29" s="1"/>
  <c r="E34" i="29"/>
  <c r="L34" i="29" s="1"/>
  <c r="E24" i="29"/>
  <c r="L24" i="29" s="1"/>
  <c r="E31" i="29"/>
  <c r="L31" i="29" s="1"/>
  <c r="L61" i="28"/>
  <c r="E30" i="28"/>
  <c r="L30" i="28" s="1"/>
  <c r="E39" i="28"/>
  <c r="L39" i="28" s="1"/>
  <c r="E40" i="28"/>
  <c r="L40" i="28" s="1"/>
  <c r="E45" i="28"/>
  <c r="L45" i="28" s="1"/>
  <c r="L54" i="25"/>
  <c r="E38" i="25"/>
  <c r="L38" i="25" s="1"/>
  <c r="L54" i="23"/>
  <c r="L55" i="24"/>
  <c r="E28" i="29"/>
  <c r="E35" i="26"/>
  <c r="L35" i="26" s="1"/>
  <c r="E32" i="25"/>
  <c r="L32" i="25" s="1"/>
  <c r="E39" i="24"/>
  <c r="L39" i="24" s="1"/>
  <c r="E33" i="24"/>
  <c r="L33" i="24" s="1"/>
  <c r="E31" i="23"/>
  <c r="L31" i="23" s="1"/>
  <c r="E38" i="23"/>
  <c r="L38" i="23" s="1"/>
  <c r="E33" i="23"/>
  <c r="L33" i="23" s="1"/>
  <c r="L47" i="28" l="1"/>
  <c r="L49" i="28" s="1"/>
  <c r="L37" i="26"/>
  <c r="L39" i="26" s="1"/>
  <c r="L41" i="24"/>
  <c r="L43" i="24" s="1"/>
  <c r="L40" i="23"/>
  <c r="L40" i="25"/>
  <c r="L25" i="31"/>
  <c r="L27" i="31" s="1"/>
  <c r="E24" i="31"/>
  <c r="E48" i="29"/>
  <c r="L28" i="29"/>
  <c r="L49" i="29" s="1"/>
  <c r="L51" i="29" s="1"/>
  <c r="E46" i="28"/>
  <c r="E36" i="26"/>
  <c r="L42" i="25"/>
  <c r="E39" i="25"/>
  <c r="E40" i="24"/>
  <c r="E39" i="23"/>
  <c r="L42" i="23"/>
  <c r="E55" i="6" l="1"/>
  <c r="E56" i="6" s="1"/>
  <c r="L56" i="6"/>
  <c r="L55" i="6"/>
  <c r="K46" i="6"/>
  <c r="E44" i="6" l="1"/>
  <c r="L44" i="6" s="1"/>
  <c r="E45" i="6"/>
  <c r="L45" i="6" s="1"/>
  <c r="E35" i="6"/>
  <c r="L35" i="6" s="1"/>
  <c r="E33" i="6"/>
  <c r="E36" i="6"/>
  <c r="L36" i="6" s="1"/>
  <c r="L61" i="6"/>
  <c r="L33" i="6" l="1"/>
  <c r="L47" i="6" s="1"/>
  <c r="L49" i="6" s="1"/>
  <c r="E46" i="6"/>
</calcChain>
</file>

<file path=xl/sharedStrings.xml><?xml version="1.0" encoding="utf-8"?>
<sst xmlns="http://schemas.openxmlformats.org/spreadsheetml/2006/main" count="1227" uniqueCount="274">
  <si>
    <t>Poäng</t>
  </si>
  <si>
    <t>Maxpoäng</t>
  </si>
  <si>
    <t>Pris</t>
  </si>
  <si>
    <t>Motiv till bedömning</t>
  </si>
  <si>
    <t>Minsta accepterade poäng</t>
  </si>
  <si>
    <t>Obligatoriska
krav</t>
  </si>
  <si>
    <t>Utvärderings-
kriterier</t>
  </si>
  <si>
    <r>
      <t xml:space="preserve">Kravspecifikation
</t>
    </r>
    <r>
      <rPr>
        <b/>
        <sz val="12"/>
        <rFont val="Arial"/>
        <family val="2"/>
      </rPr>
      <t/>
    </r>
  </si>
  <si>
    <t>Uppfylls krav/kriterier
Ja/Nej</t>
  </si>
  <si>
    <t>Anbudsgivare:</t>
  </si>
  <si>
    <t>Produkt:</t>
  </si>
  <si>
    <t xml:space="preserve"> </t>
  </si>
  <si>
    <t>Produkt/Benämning</t>
  </si>
  <si>
    <t>Artikel nr</t>
  </si>
  <si>
    <t>Prispåslag</t>
  </si>
  <si>
    <t>Jämförelsepris</t>
  </si>
  <si>
    <t>Utvärderingspris</t>
  </si>
  <si>
    <t>Utvärderingsskala</t>
  </si>
  <si>
    <t>Obligatoriska krav och utvärderingskriterier</t>
  </si>
  <si>
    <t>Antal</t>
  </si>
  <si>
    <t>Summa</t>
  </si>
  <si>
    <t>Position/
Krav nr</t>
  </si>
  <si>
    <t>Viktning pris</t>
  </si>
  <si>
    <t>Viktning funktion</t>
  </si>
  <si>
    <t>Maximalt prispåslag för uteblivet mervärde</t>
  </si>
  <si>
    <t>Beräkning av prispåslag</t>
  </si>
  <si>
    <t>Anbudsgivaren fyller endast i vita fält</t>
  </si>
  <si>
    <t>x</t>
  </si>
  <si>
    <t>Minsta antal poäng för godkänt</t>
  </si>
  <si>
    <t>Anbudsgivarens
svar (ange ev bilagenr här)</t>
  </si>
  <si>
    <t>VGRs bedömning (poäng alt ja/nej)</t>
  </si>
  <si>
    <t>Pris x volym</t>
  </si>
  <si>
    <t>Dokumentnamn</t>
  </si>
  <si>
    <t>Handläggare</t>
  </si>
  <si>
    <t>Diarienummer</t>
  </si>
  <si>
    <t>Datum</t>
  </si>
  <si>
    <t>Version</t>
  </si>
  <si>
    <t>Dokumentmall</t>
  </si>
  <si>
    <t>Process/Ämnesområde</t>
  </si>
  <si>
    <t>Dokumentversion</t>
  </si>
  <si>
    <t>Dokumentägare</t>
  </si>
  <si>
    <t>Sida</t>
  </si>
  <si>
    <t>Carin Sjösten Nilsson</t>
  </si>
  <si>
    <t>1 (1)</t>
  </si>
  <si>
    <t>Koncerninköp - Upphandlingsfas</t>
  </si>
  <si>
    <t>Kravspecifikation och svarsbilaga - Mall</t>
  </si>
  <si>
    <t>Produkt</t>
  </si>
  <si>
    <t>1.3 (2018-06-12)</t>
  </si>
  <si>
    <t>Karin Lennartsson</t>
  </si>
  <si>
    <t>Snabbtest för påvisande av Strep A antigen</t>
  </si>
  <si>
    <t>Metod</t>
  </si>
  <si>
    <t>Reagens/Provtagningsmaterial</t>
  </si>
  <si>
    <t>Handhavande</t>
  </si>
  <si>
    <t>Snabbtest för påvisande av Malaria</t>
  </si>
  <si>
    <t xml:space="preserve">Snabbtest för droganalys i urin </t>
  </si>
  <si>
    <t>Testet ska utföras utan instrument.</t>
  </si>
  <si>
    <r>
      <t xml:space="preserve">Testet ska ha hög sensitivitet,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80%. Dokumentation ska bifogas anbudet.</t>
    </r>
  </si>
  <si>
    <r>
      <t xml:space="preserve">Testet ska ha hög specificitet,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95%. Dokumentation ska bifogas anbudet.</t>
    </r>
  </si>
  <si>
    <t>Detektionsgräns för testet ska anges. Dokumentation om framtagande av detektionsgräns ska bifogas anbudet.</t>
  </si>
  <si>
    <t>Testet ska ha en jämn och hög kvalitet över tid och variation mellan batcher ska vara låg. Dokumentation ska bifogas anbudet.</t>
  </si>
  <si>
    <t>Testet ska vara av typen sticka.</t>
  </si>
  <si>
    <t>Testet ska vara styckförpackat.</t>
  </si>
  <si>
    <t>Teststickan ska innehålla en funktionskontroll.</t>
  </si>
  <si>
    <t>I testkitet ska positiv och negativ kontroll medfölja.</t>
  </si>
  <si>
    <t>Testkitet ska kunna förvaras i rumtemperatur.</t>
  </si>
  <si>
    <t xml:space="preserve">Hållbarheten för testkitet ska vara minst 12 månader. </t>
  </si>
  <si>
    <t>Hållbarhet för öppnade reagensflaskor bör vara samma som oöppnade.</t>
  </si>
  <si>
    <t>Testkitet ska innehålla ca 25 tester per förpackning. Ange förpackningsstorlek.</t>
  </si>
  <si>
    <t>Testkitet bör även finnas i större förpackning om ca 50 tester per förpackning. Ange förpackningsstorlek.</t>
  </si>
  <si>
    <t>Testet ska vara användarvänligt med få handhavandemoment och enkelt utförande.</t>
  </si>
  <si>
    <t>Det ska tydligt framgå på ingående reagens i vilken ordning dessa ska tillsättas.</t>
  </si>
  <si>
    <t>Vid blandning av reagens ska tydligt färgomslag ske.</t>
  </si>
  <si>
    <t>Tid från förbehandling av prov till provsättning ska vara max 2 minuter. Ange tid.</t>
  </si>
  <si>
    <t>Tid från provsättning till avläsning av resultat ska vara max 5 minuter. Ange rekommenderad tid för avläsning samt eventuellt tidsfönster för avläsning.</t>
  </si>
  <si>
    <t>Resultatet ska vara lätt att tolka och ha tydlig markering för funktionskontroll respektive provresultat.</t>
  </si>
  <si>
    <t>Linje för provresultat och funktionskontroll bör ha olika färg.</t>
  </si>
  <si>
    <t>Metoden ska vara kvalitativ av typ färgimmunokromatografisk snabbtest.</t>
  </si>
  <si>
    <r>
      <t xml:space="preserve">Testet ska ha hög sensitivitet,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95%. Dokumentation ska bifogas anbudet.</t>
    </r>
  </si>
  <si>
    <t>Testet ska vara av typen kassett.</t>
  </si>
  <si>
    <t>Samtliga delar som krävs för att utföra analysen ska ingå i testkitet, inklusive provtagningspinnar</t>
  </si>
  <si>
    <t>Samtliga delar som krävs för att utföra analysen ska ingå i testkitet.</t>
  </si>
  <si>
    <t>Testkitet ska innehålla ca 10 tester per förpackning. Ange förpackningsstorlek.</t>
  </si>
  <si>
    <t>Testkitet bör även finnas i större förpackning om ca 30 tester per förpackning. Ange förpackningsstorlek.</t>
  </si>
  <si>
    <t>Tid från provsättning till avläsning av resultat ska vara max 15 minuter. Ange rekommenderad tid för avläsning samt eventuellt tidsfönster för avläsning.</t>
  </si>
  <si>
    <t xml:space="preserve">Linje för provresultat och funktionskontroll bör ha olika färg. </t>
  </si>
  <si>
    <t>Testet ska påvisa malaria genom att detektera Plasmodium species samt specifikt kunna urskilja Plasmodium falciparum.</t>
  </si>
  <si>
    <r>
      <t xml:space="preserve">Metoden ska ha hög sensitivitet,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95 %. Dokumentation ska bifogas. Senitivitet för Plasmodium falciparum redovisas separat.</t>
    </r>
  </si>
  <si>
    <r>
      <t xml:space="preserve">Metoden ska ha hög specificitet,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95 %. Dokumentation ska bifogas. Specificitet för Plasmodium falciparum redovisas separat.</t>
    </r>
  </si>
  <si>
    <t xml:space="preserve">Testet ska vara utvärderat på patientprover. Resultaten ska vara överensstämmande med mikroskopi, ange specificitet och sensitivitet. </t>
  </si>
  <si>
    <t>I testkitet bör positiv och negativ kontroll medfölja.</t>
  </si>
  <si>
    <t>Testkitet ska kunna förvaras i rumstemperatur.</t>
  </si>
  <si>
    <t>Tid från provsättning till avläsning av resultat ska vara max 30 minuter. Ange rekommenderad tid för avläsning samt eventuellt tidsfönster för avläsning.</t>
  </si>
  <si>
    <t>Testet ska vara validerat för svalgprov.</t>
  </si>
  <si>
    <t>Testet ska utföras på helblod.</t>
  </si>
  <si>
    <t>Metoden ska kunna utföras på nasophayrynxssekret.</t>
  </si>
  <si>
    <r>
      <t xml:space="preserve">Testet ska ha hög sensitivitet,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90%. Dokumentation ska bifogas anbudet.</t>
    </r>
  </si>
  <si>
    <r>
      <t xml:space="preserve">Testet ska ha hög specificitet,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90%. Dokumentation ska bifogas anbudet.</t>
    </r>
  </si>
  <si>
    <t>Testet ska vara av typen sticka eller kassett. Ange vilket.</t>
  </si>
  <si>
    <t>Testet ska innehålla en funktionskontroll.</t>
  </si>
  <si>
    <t xml:space="preserve">I testkitet bör positiv och negativ kontroll medfölja. </t>
  </si>
  <si>
    <t>Reagens ska kunna förvaras i rumstemperatur.</t>
  </si>
  <si>
    <t>Hållbarheten för testkitet ska vara minst 12 månader.</t>
  </si>
  <si>
    <t>Tid från provsättning till avläsning av resultat ska vara max 20 minuter. Ange rekommenderad tid för avläsning samt eventuellt tidsfönster för avläsning.</t>
  </si>
  <si>
    <t>Det ska inte finnas risk för sk Hookeffekt vid nivåer upp till 500 000 IU/L.</t>
  </si>
  <si>
    <t>Metoden ska vara kalibrerat mot WHO-standard, ange vilken.</t>
  </si>
  <si>
    <t xml:space="preserve">Testet ska vara utformat som sticka.  </t>
  </si>
  <si>
    <t>Testet ska kunna förvaras i rumstemperatur.</t>
  </si>
  <si>
    <t>En förpackning ska innehålla ca 25 tester. Ange förpackningsstorlek.</t>
  </si>
  <si>
    <t>Testet ska vara utformat som sticka/penna.</t>
  </si>
  <si>
    <t>Testet bör vara godkänt för självtestning. Dokumentation för validering ska bifogas anbudet.</t>
  </si>
  <si>
    <t>Metodens cut-off ska motsvara 25-50 μg Hb/gram faeces. Cut-off gräns ska anges i både μg Hb/gram faeces och ng Hb/mL faeceslösning.</t>
  </si>
  <si>
    <t>Prov med nivå 50% av cut-off-gränsen ska alltid avläsas negativt (100%). Redovisa dokumentation.</t>
  </si>
  <si>
    <t xml:space="preserve">Prov med nivå 50% högre än cut-off-gränsen ska alltid avläsas positivt (100%). Redovisa dokumentation. </t>
  </si>
  <si>
    <t>Ingen hook effekt ska uppträda vid koncentrationer under 250 000 µg Hb/g faeces. Ange koncentration (µg Hb/g faeces) där eventuell Hook-effekt uppstår.</t>
  </si>
  <si>
    <t>Testet ska vara utvärderat på patientprover. Dokumentation där specificitet och sensitivitet anges, liksom jämförelsemetod ska bifogas.</t>
  </si>
  <si>
    <t>Testet ska vara utformat som ett slutet system där användare inte kommer i kontakt med provmaterial under analys.</t>
  </si>
  <si>
    <t>Handhavande - Provtagning</t>
  </si>
  <si>
    <t>Handhavande - Analys</t>
  </si>
  <si>
    <t>Testkit (provtagningsmaterial och teststicka) ska kunna förvaras i rumstemperatur.</t>
  </si>
  <si>
    <t xml:space="preserve">Provtagningsmaterial och reagens ska kunna levereras i kit samt var för sig. </t>
  </si>
  <si>
    <t xml:space="preserve">Tydlig patientinstruktion på svenska ska finnas bifogad i testkittet och även kunna beställas kostnadsfritt. </t>
  </si>
  <si>
    <t xml:space="preserve">Patientinstruktioner ska finnas på ytterligare språk. Ange vilka. </t>
  </si>
  <si>
    <t>Provtagningskärlet innehållande prov ska kunna förvaras minst 5 dygn innan analys. Ange tid och förvaringstemperatur.</t>
  </si>
  <si>
    <t>Provtagningskärlet innehållande prov bör kunna förvaras i rumstemperatur minst 5 dagar innan analys. Ange tid.</t>
  </si>
  <si>
    <t>Provtagningskärlet  innehållande prov bör ej påverkas av ljus.</t>
  </si>
  <si>
    <t>Generella krav för samtliga efterfrågade teststickor</t>
  </si>
  <si>
    <t>Samtliga stickor ska erbjudas styckförpackade.</t>
  </si>
  <si>
    <t>En avdelningsförpackning för respektive test ska innehålla ca 25 tester.</t>
  </si>
  <si>
    <t>Bensodiazepiner</t>
  </si>
  <si>
    <t>Dokumentation angående tillverkarens egna kvalitetsdata och långtidsspridningsmått för respektive test ska bifogas.</t>
  </si>
  <si>
    <t>Utvärdering/utprövning av respektive test bör vara vetenskapligt granskad. Dokumentation ska bifogas anbudet</t>
  </si>
  <si>
    <t>1 poäng för respektive test som uppfyller kravet.</t>
  </si>
  <si>
    <t>Buprenorfin</t>
  </si>
  <si>
    <t>Pregabalin</t>
  </si>
  <si>
    <t>Zopiklon</t>
  </si>
  <si>
    <t>6-acetylmorfin</t>
  </si>
  <si>
    <r>
      <t xml:space="preserve">Cut-off gränsen för respektive test ska variera max </t>
    </r>
    <r>
      <rPr>
        <sz val="10"/>
        <color rgb="FF0000FF"/>
        <rFont val="Calibri"/>
        <family val="2"/>
      </rPr>
      <t>±</t>
    </r>
    <r>
      <rPr>
        <sz val="10"/>
        <color rgb="FF0000FF"/>
        <rFont val="Arial"/>
        <family val="2"/>
      </rPr>
      <t>50% mellan reagensbatcher.</t>
    </r>
  </si>
  <si>
    <r>
      <t xml:space="preserve">Cut-off gränsen för respektive test bör variera max </t>
    </r>
    <r>
      <rPr>
        <sz val="10"/>
        <color rgb="FF0000FF"/>
        <rFont val="Calibri"/>
        <family val="2"/>
      </rPr>
      <t>±25</t>
    </r>
    <r>
      <rPr>
        <sz val="10"/>
        <color rgb="FF0000FF"/>
        <rFont val="Arial"/>
        <family val="2"/>
      </rPr>
      <t>% mellan reagensbatcher.</t>
    </r>
  </si>
  <si>
    <t>Cut-off nivå för detektion av bensodiazepiner bör vara 200µg/L,</t>
  </si>
  <si>
    <t>Cut-off nivå för detektion av buprenorfin bör vara 5 µg/L.</t>
  </si>
  <si>
    <t>Cut-off nivå för detektion av pregabalin bör vara 200 µg/L.</t>
  </si>
  <si>
    <t>Cut-off nivå för detektion av zopiklon bör vara 50 µg/L.</t>
  </si>
  <si>
    <t>Testet ska i urin kunna detektera intag av buprenorfin.</t>
  </si>
  <si>
    <t>Testet ska i urin kunna detektera intag av pregabalin.</t>
  </si>
  <si>
    <t>Testet ska i urin kunna detektera intag av zopiklon.</t>
  </si>
  <si>
    <t>Testet ska i urin kunna mäta 6-acetylmorfin.</t>
  </si>
  <si>
    <t>Cut-off nivå för analys av 6-acetylmorfin bör vara 10 µg/L.</t>
  </si>
  <si>
    <t xml:space="preserve">Testet ska vara användarvänlig med få handhavandemoment och enkelt utförande. </t>
  </si>
  <si>
    <t>Resultat ska vara lätt att tolka och ha tydlig markering för funktionskontroll- respektive provresultat.</t>
  </si>
  <si>
    <t>Samtliga teststickor ska innehålla en funktionskontroll.</t>
  </si>
  <si>
    <t>Samtliga teststickor ska kunna förvaras i rumstemperatur.</t>
  </si>
  <si>
    <t>Samtliga teststickor ska ha en hållbarhet på minst 12 månader.</t>
  </si>
  <si>
    <t>Handhavande - generella krav för samtliga efterfrågade teststickor</t>
  </si>
  <si>
    <t>Kontrollösning avsedd för kontroll av urinanalyser - hCG och urinsticka</t>
  </si>
  <si>
    <t>Kontrollösningen ska vid kylförvaring vara hållbar minst 1 månad efter öppnande. Ange hur lång hållbarheten är.</t>
  </si>
  <si>
    <t xml:space="preserve">Kontrollflaska/rör bör innehålla ca 10 mL kontrollösning. </t>
  </si>
  <si>
    <t>Graviditetstest, U-hCG 20-25 IU/L</t>
  </si>
  <si>
    <t>RS 2018-05670 Manuella snabbtester för Patientnära analys</t>
  </si>
  <si>
    <t>RS 2018-05670</t>
  </si>
  <si>
    <t>Bilaga 02 Kravspecifikation</t>
  </si>
  <si>
    <t>Testet ska vara utvärderat på patientprover. Resultaten ska vara överensstämmande med virusodling eller PCR, ange specificitet och sensitivitet. Alternativt kan SKUP-utvärdering bifogas.</t>
  </si>
  <si>
    <t>Snabbtest för påvisande av RSV antigen</t>
  </si>
  <si>
    <t>Testet ska i urin kunna detektera intag av bensodiazepiner.</t>
  </si>
  <si>
    <t>Testet bör kunna detektera samtliga bensodiazepiner som är registrerade som läkemedel för peroralt bruk i Sverige. 
Poäng ges för detektionsnivå inom 3x ggr angiven cut-off nivå.</t>
  </si>
  <si>
    <t xml:space="preserve">Bruksfärdig kontrollösning för U-hCG och U-sticka (minst glukos, hemoglobin, albumin, leukocyter, acetoacetat, pH och nitrit) i två nivåer, positiv och negativ, ska offereras. </t>
  </si>
  <si>
    <t>Anbudsgivaren ska kunna leverera max 4 kontrollbatcher per år för att täcka regionens behov.</t>
  </si>
  <si>
    <t>Anbudsgivaren bör kunna leverera max 2 kontrollbatcher per år för att täcka regionens behov.</t>
  </si>
  <si>
    <t xml:space="preserve">Kontrollösningen bör vid kylförvaring vara hållbar minst 3 månader (ca 20 dopp) efter öppnande . </t>
  </si>
  <si>
    <t>Uppsamlingspapper för faecesprovtagning</t>
  </si>
  <si>
    <t>Produkten ska vara avsedd för faecesuppsamling.</t>
  </si>
  <si>
    <t>Snabbtest för påvisande av heterofila IM antikroppar vid mononukleos</t>
  </si>
  <si>
    <t>Provtagningspinnen bör vara hållbar 24 tim efter provtagning, ange inom vilken tid analysen måste ske.</t>
  </si>
  <si>
    <t xml:space="preserve">Om positiv och negativ kontroll ej ingår i testkitet bör anbudsgivaren offerera dessa separat. </t>
  </si>
  <si>
    <t>Produkten ska vara styckförpackad.</t>
  </si>
  <si>
    <t>Provtagningskärlets buffert ska inte innehålla ämnen som kräver märkning med farosymboler. Ange innehåll.</t>
  </si>
  <si>
    <t>Dokumentation med åsatta värden i arbitära enheter för kontrollen ska finnas bifogad i förpackningen eller lätt åtkomlig elektroniskt.</t>
  </si>
  <si>
    <t>Minsta förpackning bör innehålla 1 positiv och 1 negativ kontrollflaska/rör. Ange vilka förpackningsstorlekar som kan erbjudas.</t>
  </si>
  <si>
    <t xml:space="preserve">Obligatoriska krav </t>
  </si>
  <si>
    <t>Uppfylls krav
Ja/Nej</t>
  </si>
  <si>
    <t>Anbudsgivarens
svar</t>
  </si>
  <si>
    <t>1.2 (2016-08-31)</t>
  </si>
  <si>
    <t xml:space="preserve">Produkten ska gå att spola ner. </t>
  </si>
  <si>
    <t xml:space="preserve">Samtliga kända korsreaktioner, interferenser och andra felkällor som påverkar analysen ska anges. Metoden ska inte ge falskt negativ signal vid graviditet pga interferens av beta core fragment. </t>
  </si>
  <si>
    <t>Testet ska vara styckförpackat och märkt med U-hCG och känslighet.</t>
  </si>
  <si>
    <t>Samtliga kända korsreaktioner, interferenser och andra felkällor som påverkar analysen ska anges. Ingen interferens med streptokocker grupp C eller grupp G får finnas.</t>
  </si>
  <si>
    <t>Snabbtest för påvisande av humant hemoglobin i faeces, immunologisk metod</t>
  </si>
  <si>
    <t>Provtagningskitet ska vara utformat så att rätt provmängd säkerställs.</t>
  </si>
  <si>
    <t>Provtagningkitet ska vara enkelt att hantera vid insamling av prov.</t>
  </si>
  <si>
    <t>Utgångsdatum ska anges på ytterförpackningen och vara samma som för den produkt som har kortast hållbarhet i förpackningen.</t>
  </si>
  <si>
    <t>Transparent och för testet anpassat provrörställ bör gå att beställa kostnadsfritt.</t>
  </si>
  <si>
    <t>Samtliga kända korsreaktioner, interferenser och andra felkällor som påverkar analysen ska anges.</t>
  </si>
  <si>
    <t xml:space="preserve">I testkitet bör bruksfärdig positiv och negativ kontroll medfölja. </t>
  </si>
  <si>
    <t>Kontrollösningen ska vara avsedd att använda till snabbtest av urinanalys av typen sticka.</t>
  </si>
  <si>
    <t>Kontrollösningen ska oöppnad vara hållbar minst 12 månader vid kylförvaring. Ange hur lång hållbarheten är.</t>
  </si>
  <si>
    <t>Extra material såsom provtagningspinnar och rör ska offereras.</t>
  </si>
  <si>
    <t xml:space="preserve">Testet ska kunna utföras på helblod, plasma och serum. </t>
  </si>
  <si>
    <t>Testetstickan ska innehålla en funktionskontroll.</t>
  </si>
  <si>
    <t>Testetkassetten ska innehålla en funktionskontroll.</t>
  </si>
  <si>
    <t xml:space="preserve">Testets cut off-nivå ska vara 20-25 IU/L. </t>
  </si>
  <si>
    <t>Samtliga test ska vara utformade som singelstickor.</t>
  </si>
  <si>
    <t>Kontrollflaskan/röret bör ha streckkod som innehåller lot nr.</t>
  </si>
  <si>
    <t>Tramadol</t>
  </si>
  <si>
    <t>Testet ska i urin kunna detektera intag av tramadol.</t>
  </si>
  <si>
    <r>
      <t xml:space="preserve">Testet ska ha hög sensitivitet,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99%. Dokumentation ska bifogas anbudet. Antikropps specificitet ska beskrivas.</t>
    </r>
  </si>
  <si>
    <r>
      <t xml:space="preserve">Testet ska ha hög specificitet,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99%. Dokumentation ska bifogas anbudet.</t>
    </r>
  </si>
  <si>
    <t xml:space="preserve">Testets cut off-nivå ska vara 1000 IU/L. </t>
  </si>
  <si>
    <t>Testet ska vara utvärderat på patientprover, ange specificitet och sensitivitet. Resultat av  utvärderingen ska bifogas anbudet.</t>
  </si>
  <si>
    <t>Graviditetstest, U-hCG 1000 IU/L</t>
  </si>
  <si>
    <r>
      <t xml:space="preserve">Cut-off nivå för analys av </t>
    </r>
    <r>
      <rPr>
        <sz val="10"/>
        <color rgb="FFFF0000"/>
        <rFont val="Arial"/>
        <family val="2"/>
      </rPr>
      <t>tramadol</t>
    </r>
    <r>
      <rPr>
        <sz val="10"/>
        <color rgb="FF0000FF"/>
        <rFont val="Arial"/>
        <family val="2"/>
      </rPr>
      <t xml:space="preserve"> bör vara 100 µg/L.</t>
    </r>
  </si>
  <si>
    <t>1.1</t>
  </si>
  <si>
    <r>
      <t xml:space="preserve">Testet ska vara utvärderat på patientprover </t>
    </r>
    <r>
      <rPr>
        <strike/>
        <sz val="10"/>
        <color rgb="FF0000FF"/>
        <rFont val="Arial"/>
        <family val="2"/>
      </rPr>
      <t>i Sverige</t>
    </r>
    <r>
      <rPr>
        <sz val="10"/>
        <color rgb="FFFF0000"/>
        <rFont val="Arial"/>
        <family val="2"/>
      </rPr>
      <t xml:space="preserve"> tagna på vårdcentral/läkarstation</t>
    </r>
    <r>
      <rPr>
        <sz val="10"/>
        <color rgb="FF0000FF"/>
        <rFont val="Arial"/>
        <family val="2"/>
      </rPr>
      <t>. Resultaten ska vara överensstämmande med svalgodling, ange specificitet och sensitivitet. Alternativt kan SKUP-utvärdering bifogas.</t>
    </r>
  </si>
  <si>
    <r>
      <t xml:space="preserve">Testet ska vara utvärderat på patientprover </t>
    </r>
    <r>
      <rPr>
        <strike/>
        <sz val="10"/>
        <color rgb="FF0000FF"/>
        <rFont val="Arial"/>
        <family val="2"/>
      </rPr>
      <t>i Sverige</t>
    </r>
    <r>
      <rPr>
        <sz val="10"/>
        <color rgb="FFFF0000"/>
        <rFont val="Arial"/>
        <family val="2"/>
      </rPr>
      <t xml:space="preserve"> tagna på vårdcentral/läkarstation</t>
    </r>
    <r>
      <rPr>
        <sz val="10"/>
        <color rgb="FF0000FF"/>
        <rFont val="Arial"/>
        <family val="2"/>
      </rPr>
      <t>. Resultaten ska vara överensstämmande med serologianalys, ange specificitet och sensitivitet. Alternativt kan SKUP-utvärdering bifogas.</t>
    </r>
  </si>
  <si>
    <r>
      <t xml:space="preserve">Testet </t>
    </r>
    <r>
      <rPr>
        <strike/>
        <sz val="10"/>
        <color rgb="FF0000FF"/>
        <rFont val="Arial"/>
        <family val="2"/>
      </rPr>
      <t>ska</t>
    </r>
    <r>
      <rPr>
        <sz val="10"/>
        <color rgb="FF0000FF"/>
        <rFont val="Arial"/>
        <family val="2"/>
      </rPr>
      <t xml:space="preserve"> </t>
    </r>
    <r>
      <rPr>
        <sz val="10"/>
        <color rgb="FFFF0000"/>
        <rFont val="Arial"/>
        <family val="2"/>
      </rPr>
      <t>bör</t>
    </r>
    <r>
      <rPr>
        <sz val="10"/>
        <color rgb="FF0000FF"/>
        <rFont val="Arial"/>
        <family val="2"/>
      </rPr>
      <t xml:space="preserve"> ha en jämn och hög kvalitet över tid och variation mellan batcher </t>
    </r>
    <r>
      <rPr>
        <strike/>
        <sz val="10"/>
        <color rgb="FF0000FF"/>
        <rFont val="Arial"/>
        <family val="2"/>
      </rPr>
      <t>ska</t>
    </r>
    <r>
      <rPr>
        <sz val="10"/>
        <color rgb="FF0000FF"/>
        <rFont val="Arial"/>
        <family val="2"/>
      </rPr>
      <t xml:space="preserve"> </t>
    </r>
    <r>
      <rPr>
        <sz val="10"/>
        <color rgb="FFFF0000"/>
        <rFont val="Arial"/>
        <family val="2"/>
      </rPr>
      <t>bör</t>
    </r>
    <r>
      <rPr>
        <sz val="10"/>
        <color rgb="FF0000FF"/>
        <rFont val="Arial"/>
        <family val="2"/>
      </rPr>
      <t xml:space="preserve"> vara låg. Dokumentation ska bifogas anbudet.</t>
    </r>
  </si>
  <si>
    <t>LumiraDx AB</t>
  </si>
  <si>
    <t>Analyz StrepA BlueLine Test</t>
  </si>
  <si>
    <t>Ja</t>
  </si>
  <si>
    <t>25 tester per förpackning</t>
  </si>
  <si>
    <t>50 tester per förpackning</t>
  </si>
  <si>
    <t>1,5 minuter</t>
  </si>
  <si>
    <t>Upp till 72 timmar i kylskåp</t>
  </si>
  <si>
    <t>Dokumentation saknas</t>
  </si>
  <si>
    <t>Nej</t>
  </si>
  <si>
    <t>Testet är inte godkänt för självtestning. Se insert angående CE märkning för professional use.</t>
  </si>
  <si>
    <t>The fifth generation of WHO IS (international standard) Chorionic Gonadotrophin, Product Number 07/364</t>
  </si>
  <si>
    <t>LumiraDx</t>
  </si>
  <si>
    <t>Analyz hCG1000</t>
  </si>
  <si>
    <t>Cut-off nivå för zopiklon är 50 µg/L</t>
  </si>
  <si>
    <t>Cut-off nivå för 6-acetylmorfin är 10 µg/L</t>
  </si>
  <si>
    <t>Cut-off nivå för tramadol är 100 µg/L</t>
  </si>
  <si>
    <t>abc2BZD200, abc2BUP5, abc2PGB500, abc2ZOP50, abc2TML100, abc26-MAM10</t>
  </si>
  <si>
    <t xml:space="preserve">LumiraDx </t>
  </si>
  <si>
    <t>Kan beställas separat ingår ej i testkitet</t>
  </si>
  <si>
    <t>CareStart Malaria Pf/PAN (HRP2/pLDH) Ag Combo RDT</t>
  </si>
  <si>
    <t xml:space="preserve"> Se Bilaga M1 Malaria insert </t>
  </si>
  <si>
    <t>Se Bilaga M1 Malaria insert, M2 WHO, M3 Karolinska Institutet, M4-M5 Artiklar</t>
  </si>
  <si>
    <t>20 minuter</t>
  </si>
  <si>
    <t>Se Bilaga R1 RSV insert</t>
  </si>
  <si>
    <t xml:space="preserve">Ja </t>
  </si>
  <si>
    <t>Kassett</t>
  </si>
  <si>
    <t>ja</t>
  </si>
  <si>
    <t>20 tester per förpackning</t>
  </si>
  <si>
    <t>Se bilaga R3 RSV kortfattad bänkbeskrivning</t>
  </si>
  <si>
    <t xml:space="preserve">15 minuter </t>
  </si>
  <si>
    <t>RSV K-SeT med provtagningsset</t>
  </si>
  <si>
    <t>Se Bilaga S1 StrepA insert</t>
  </si>
  <si>
    <t>Se Bilaga S2 StrepA utvärdering</t>
  </si>
  <si>
    <t>4,5 x 10⁵ CFU/mL. Se Bilaga S3 Test report.</t>
  </si>
  <si>
    <t>Se Bilaga S1 StrepA insert, Bilaga S2 StrepA utvärdering</t>
  </si>
  <si>
    <t>Se Bilaga S4 StrepA Equalisrapport</t>
  </si>
  <si>
    <t>Se Bilaga S5 StrepA kortfattad bänkbeskrivning</t>
  </si>
  <si>
    <t>5 minuter. Ej senare än10 minuter</t>
  </si>
  <si>
    <t xml:space="preserve">Se Bilaga M7 Malaria kortfattad bänkbeskrivning </t>
  </si>
  <si>
    <t>Se Bilaga M1 Malaria insert</t>
  </si>
  <si>
    <t>Se Bilaga D1-D6 Droganalyser Inserts D1-D6</t>
  </si>
  <si>
    <t>Se Bilaga D7 Droganalyser korsreaktionslista</t>
  </si>
  <si>
    <t>Se Bilaga D8 Droganalyser Equalisrapporter</t>
  </si>
  <si>
    <t>Se Bilaga D9-D14 Droganalyser Clinical Study Reports</t>
  </si>
  <si>
    <t>Offererad cut-off nivå för pregabalin är 500µg/L. Se bIlaga D3</t>
  </si>
  <si>
    <t>Cut-off nivå för bensodiazepiner är 200 µg/L. Se Bilaga D1 insert</t>
  </si>
  <si>
    <t>Cut-off nivå för buprenorfin är 5 µg/L. Se Bilaga D2 insert</t>
  </si>
  <si>
    <t>Se Bilaga D15 Droganalyser kortfattad bänkbeskrivning</t>
  </si>
  <si>
    <t>Avläsning sker efter 5 minuter men ej senare än 10 minuter.</t>
  </si>
  <si>
    <t>Se Bilaga H1, hCG1000 insert</t>
  </si>
  <si>
    <t>Se Bilaga R1 RSV insert, R5 Clinical Performance Study</t>
  </si>
  <si>
    <t xml:space="preserve"> Specificitet 98%. Sensitivitet 91%. Se Bilaga R2 RSV poster, R5 Clinical Performance Study</t>
  </si>
  <si>
    <t>Se bilaga R1 RSV insert, R6 RSV analytical performance</t>
  </si>
  <si>
    <t>Se Bilaga R7 RSV Stability Study</t>
  </si>
  <si>
    <t>Se Bilaga S1 StrepA insert, S2 StrepA utvärdering</t>
  </si>
  <si>
    <t>Kan beställas separat. Se Bilaga R1 RSV insert, R8 RSV pos och neg kotnroll insert</t>
  </si>
  <si>
    <t>Se Bilaga H1 hCG1000 insert</t>
  </si>
  <si>
    <t>Avläsning sker efter 3 minuter men ej senare än 10 minuter.</t>
  </si>
  <si>
    <t>Se Bilaga M1 Malaria insert, M4 Malaria artikel</t>
  </si>
  <si>
    <t>Se Bilaga M6 Malaria Stability study</t>
  </si>
  <si>
    <t xml:space="preserve"> Positiv och negativ kontroll finns att beställas kostnadsfritt för användare av CareStart Malaria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</si>
</sst>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kr&quot;_-;\-* #,##0\ &quot;kr&quot;_-;_-* &quot;-&quot;\ &quot;kr&quot;_-;_-@_-"/>
    <numFmt numFmtId="44" formatCode="_-* #,##0.00\ &quot;kr&quot;_-;\-* #,##0.00\ &quot;kr&quot;_-;_-* &quot;-&quot;??\ &quot;kr&quot;_-;_-@_-"/>
    <numFmt numFmtId="43" formatCode="_-* #,##0.00\ _k_r_-;\-* #,##0.00\ _k_r_-;_-* &quot;-&quot;??\ _k_r_-;_-@_-"/>
    <numFmt numFmtId="164" formatCode="#,##0_ ;\-#,##0\ "/>
    <numFmt numFmtId="165" formatCode="_-* #,##0\ _k_r_-;\-* #,##0\ _k_r_-;_-* &quot;-&quot;??\ _k_r_-;_-@_-"/>
    <numFmt numFmtId="166" formatCode="_-* #,##0.00\ &quot;kr&quot;_-;\-* #,##0.00\ &quot;kr&quot;_-;_-* &quot;-&quot;\ &quot;kr&quot;_-;_-@_-"/>
    <numFmt numFmtId="167" formatCode="#,##0.0000"/>
  </numFmts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4"/>
      <color indexed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4"/>
      <color rgb="FF00B0F0"/>
      <name val="Arial"/>
      <family val="2"/>
    </font>
    <font>
      <sz val="10"/>
      <color rgb="FF0000FF"/>
      <name val="Arial"/>
      <family val="2"/>
    </font>
    <font>
      <b/>
      <sz val="14"/>
      <color rgb="FF0000FF"/>
      <name val="Arial"/>
      <family val="2"/>
    </font>
    <font>
      <b/>
      <sz val="10"/>
      <color rgb="FF0000FF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FF"/>
      <name val="Calibri"/>
      <family val="2"/>
    </font>
    <font>
      <sz val="10"/>
      <color rgb="FFFF0000"/>
      <name val="Arial"/>
      <family val="2"/>
    </font>
    <font>
      <sz val="8"/>
      <color theme="1"/>
      <name val="Arial"/>
      <family val="2"/>
    </font>
    <font>
      <strike/>
      <sz val="10"/>
      <color rgb="FF0000FF"/>
      <name val="Arial"/>
      <family val="2"/>
    </font>
    <font>
      <strike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" fillId="0" borderId="0"/>
  </cellStyleXfs>
  <cellXfs count="288">
    <xf numFmtId="0" fontId="0" fillId="0" borderId="0" xfId="0"/>
    <xf numFmtId="0" fontId="0" fillId="0" borderId="0" xfId="0" applyProtection="1"/>
    <xf numFmtId="0" fontId="0" fillId="0" borderId="0" xfId="0" applyFill="1" applyProtection="1"/>
    <xf numFmtId="0" fontId="5" fillId="0" borderId="0" xfId="0" applyFont="1" applyProtection="1"/>
    <xf numFmtId="0" fontId="11" fillId="0" borderId="0" xfId="0" applyFont="1" applyProtection="1"/>
    <xf numFmtId="42" fontId="4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center" vertical="center" wrapText="1"/>
    </xf>
    <xf numFmtId="42" fontId="5" fillId="2" borderId="4" xfId="3" applyNumberFormat="1" applyFont="1" applyFill="1" applyBorder="1" applyAlignment="1" applyProtection="1">
      <alignment horizontal="center" vertical="center" wrapText="1"/>
    </xf>
    <xf numFmtId="1" fontId="5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0" fontId="2" fillId="0" borderId="0" xfId="0" applyFont="1" applyProtection="1"/>
    <xf numFmtId="0" fontId="0" fillId="0" borderId="0" xfId="0" applyBorder="1" applyProtection="1"/>
    <xf numFmtId="0" fontId="0" fillId="0" borderId="0" xfId="0" applyFill="1" applyBorder="1" applyProtection="1"/>
    <xf numFmtId="1" fontId="16" fillId="2" borderId="4" xfId="3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/>
    </xf>
    <xf numFmtId="0" fontId="0" fillId="0" borderId="0" xfId="0" applyNumberFormat="1" applyFill="1" applyProtection="1"/>
    <xf numFmtId="0" fontId="5" fillId="0" borderId="0" xfId="0" applyFont="1" applyFill="1" applyProtection="1"/>
    <xf numFmtId="164" fontId="0" fillId="0" borderId="0" xfId="0" applyNumberFormat="1" applyFill="1" applyAlignment="1" applyProtection="1">
      <alignment horizontal="center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5" fillId="2" borderId="3" xfId="0" applyNumberFormat="1" applyFont="1" applyFill="1" applyBorder="1" applyAlignment="1" applyProtection="1">
      <alignment horizontal="left" vertical="center" wrapText="1"/>
    </xf>
    <xf numFmtId="49" fontId="5" fillId="2" borderId="15" xfId="0" applyNumberFormat="1" applyFont="1" applyFill="1" applyBorder="1" applyAlignment="1" applyProtection="1">
      <alignment horizontal="left" vertical="center" wrapText="1"/>
    </xf>
    <xf numFmtId="49" fontId="4" fillId="2" borderId="13" xfId="3" applyNumberFormat="1" applyFont="1" applyFill="1" applyBorder="1" applyAlignment="1" applyProtection="1">
      <alignment horizontal="left" vertical="center" wrapText="1"/>
    </xf>
    <xf numFmtId="49" fontId="4" fillId="2" borderId="16" xfId="3" applyNumberFormat="1" applyFont="1" applyFill="1" applyBorder="1" applyAlignment="1" applyProtection="1">
      <alignment horizontal="left" vertical="center" wrapText="1"/>
    </xf>
    <xf numFmtId="49" fontId="18" fillId="4" borderId="1" xfId="3" applyNumberFormat="1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49" fontId="4" fillId="2" borderId="14" xfId="0" applyNumberFormat="1" applyFont="1" applyFill="1" applyBorder="1" applyAlignment="1" applyProtection="1">
      <alignment horizontal="center" vertical="center" wrapText="1"/>
    </xf>
    <xf numFmtId="1" fontId="5" fillId="2" borderId="15" xfId="0" applyNumberFormat="1" applyFont="1" applyFill="1" applyBorder="1" applyAlignment="1" applyProtection="1">
      <alignment horizontal="center" vertical="center" wrapText="1"/>
    </xf>
    <xf numFmtId="3" fontId="5" fillId="2" borderId="13" xfId="0" applyNumberFormat="1" applyFont="1" applyFill="1" applyBorder="1" applyProtection="1"/>
    <xf numFmtId="3" fontId="5" fillId="2" borderId="16" xfId="0" applyNumberFormat="1" applyFont="1" applyFill="1" applyBorder="1" applyProtection="1"/>
    <xf numFmtId="9" fontId="5" fillId="2" borderId="24" xfId="1" applyFont="1" applyFill="1" applyBorder="1" applyProtection="1"/>
    <xf numFmtId="0" fontId="15" fillId="2" borderId="22" xfId="0" applyFont="1" applyFill="1" applyBorder="1" applyAlignment="1">
      <alignment horizontal="center" vertical="center" wrapText="1"/>
    </xf>
    <xf numFmtId="42" fontId="5" fillId="2" borderId="4" xfId="3" applyNumberFormat="1" applyFont="1" applyFill="1" applyBorder="1" applyAlignment="1" applyProtection="1">
      <alignment horizontal="center" vertical="center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49" fontId="18" fillId="4" borderId="28" xfId="3" applyNumberFormat="1" applyFont="1" applyFill="1" applyBorder="1" applyAlignment="1" applyProtection="1">
      <alignment horizontal="center" vertical="center" wrapText="1"/>
    </xf>
    <xf numFmtId="42" fontId="5" fillId="2" borderId="26" xfId="3" applyNumberFormat="1" applyFont="1" applyFill="1" applyBorder="1" applyAlignment="1" applyProtection="1">
      <alignment horizontal="center" vertical="center"/>
    </xf>
    <xf numFmtId="0" fontId="0" fillId="0" borderId="19" xfId="0" applyBorder="1" applyProtection="1"/>
    <xf numFmtId="0" fontId="14" fillId="0" borderId="37" xfId="0" applyFont="1" applyFill="1" applyBorder="1" applyAlignment="1" applyProtection="1">
      <alignment horizontal="left" vertical="center"/>
    </xf>
    <xf numFmtId="0" fontId="12" fillId="0" borderId="37" xfId="0" applyFont="1" applyFill="1" applyBorder="1" applyAlignment="1" applyProtection="1">
      <alignment horizontal="center" vertical="center"/>
    </xf>
    <xf numFmtId="0" fontId="8" fillId="0" borderId="37" xfId="0" applyFont="1" applyFill="1" applyBorder="1" applyAlignment="1" applyProtection="1">
      <alignment horizontal="center" vertical="center" wrapText="1"/>
    </xf>
    <xf numFmtId="0" fontId="5" fillId="0" borderId="37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/>
    </xf>
    <xf numFmtId="0" fontId="5" fillId="2" borderId="28" xfId="0" applyFont="1" applyFill="1" applyBorder="1" applyAlignment="1" applyProtection="1">
      <alignment horizontal="left" vertical="center"/>
    </xf>
    <xf numFmtId="0" fontId="5" fillId="3" borderId="7" xfId="0" applyFont="1" applyFill="1" applyBorder="1" applyAlignment="1" applyProtection="1">
      <alignment horizontal="left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13" fillId="2" borderId="6" xfId="0" applyNumberFormat="1" applyFont="1" applyFill="1" applyBorder="1" applyAlignment="1">
      <alignment horizontal="left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4" xfId="3" applyNumberFormat="1" applyFont="1" applyFill="1" applyBorder="1" applyAlignment="1" applyProtection="1">
      <alignment horizontal="center" vertical="center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49" fontId="4" fillId="2" borderId="27" xfId="3" applyNumberFormat="1" applyFont="1" applyFill="1" applyBorder="1" applyAlignment="1" applyProtection="1">
      <alignment horizontal="left" vertical="center" wrapText="1"/>
    </xf>
    <xf numFmtId="49" fontId="4" fillId="2" borderId="3" xfId="0" applyNumberFormat="1" applyFont="1" applyFill="1" applyBorder="1" applyAlignment="1" applyProtection="1">
      <alignment horizontal="left" vertical="center" wrapText="1"/>
    </xf>
    <xf numFmtId="49" fontId="4" fillId="2" borderId="15" xfId="0" applyNumberFormat="1" applyFont="1" applyFill="1" applyBorder="1" applyAlignment="1" applyProtection="1">
      <alignment horizontal="left" vertical="center" wrapText="1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49" fontId="4" fillId="2" borderId="15" xfId="0" applyNumberFormat="1" applyFont="1" applyFill="1" applyBorder="1" applyAlignment="1" applyProtection="1">
      <alignment horizontal="center" vertical="center" wrapText="1"/>
    </xf>
    <xf numFmtId="49" fontId="4" fillId="2" borderId="4" xfId="0" applyNumberFormat="1" applyFont="1" applyFill="1" applyBorder="1" applyAlignment="1" applyProtection="1">
      <alignment horizontal="center" vertical="center" wrapText="1"/>
    </xf>
    <xf numFmtId="49" fontId="13" fillId="2" borderId="3" xfId="0" applyNumberFormat="1" applyFont="1" applyFill="1" applyBorder="1" applyAlignment="1">
      <alignment horizontal="left" vertical="center" wrapText="1"/>
    </xf>
    <xf numFmtId="42" fontId="5" fillId="2" borderId="10" xfId="3" applyNumberFormat="1" applyFont="1" applyFill="1" applyBorder="1" applyAlignment="1" applyProtection="1">
      <alignment horizontal="center" vertical="center" wrapText="1"/>
    </xf>
    <xf numFmtId="42" fontId="5" fillId="2" borderId="10" xfId="3" applyNumberFormat="1" applyFont="1" applyFill="1" applyBorder="1" applyAlignment="1" applyProtection="1">
      <alignment horizontal="center" vertical="center"/>
    </xf>
    <xf numFmtId="1" fontId="15" fillId="2" borderId="13" xfId="0" applyNumberFormat="1" applyFont="1" applyFill="1" applyBorder="1" applyAlignment="1" applyProtection="1">
      <alignment horizontal="center" vertical="center"/>
    </xf>
    <xf numFmtId="1" fontId="16" fillId="2" borderId="13" xfId="0" applyNumberFormat="1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>
      <alignment horizontal="left" vertical="center" wrapText="1"/>
    </xf>
    <xf numFmtId="0" fontId="5" fillId="3" borderId="33" xfId="0" applyFont="1" applyFill="1" applyBorder="1" applyAlignment="1">
      <alignment horizontal="left" vertical="center" wrapText="1"/>
    </xf>
    <xf numFmtId="0" fontId="5" fillId="3" borderId="34" xfId="0" applyFont="1" applyFill="1" applyBorder="1" applyAlignment="1">
      <alignment horizontal="left" vertical="center" wrapText="1"/>
    </xf>
    <xf numFmtId="49" fontId="2" fillId="2" borderId="11" xfId="0" applyNumberFormat="1" applyFont="1" applyFill="1" applyBorder="1" applyAlignment="1">
      <alignment horizontal="left" vertical="center" wrapText="1"/>
    </xf>
    <xf numFmtId="49" fontId="2" fillId="2" borderId="3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9" fontId="5" fillId="0" borderId="0" xfId="1" applyFont="1" applyFill="1" applyProtection="1"/>
    <xf numFmtId="0" fontId="5" fillId="0" borderId="0" xfId="0" applyFont="1" applyFill="1" applyBorder="1" applyProtection="1"/>
    <xf numFmtId="49" fontId="13" fillId="2" borderId="4" xfId="0" applyNumberFormat="1" applyFont="1" applyFill="1" applyBorder="1" applyAlignment="1">
      <alignment horizontal="left" vertical="center" wrapText="1"/>
    </xf>
    <xf numFmtId="49" fontId="13" fillId="2" borderId="15" xfId="0" applyNumberFormat="1" applyFont="1" applyFill="1" applyBorder="1" applyAlignment="1">
      <alignment horizontal="left" vertical="center" wrapText="1"/>
    </xf>
    <xf numFmtId="1" fontId="5" fillId="2" borderId="4" xfId="0" applyNumberFormat="1" applyFont="1" applyFill="1" applyBorder="1" applyAlignment="1">
      <alignment horizontal="center" vertical="center" wrapText="1"/>
    </xf>
    <xf numFmtId="49" fontId="5" fillId="3" borderId="31" xfId="0" applyNumberFormat="1" applyFont="1" applyFill="1" applyBorder="1" applyAlignment="1">
      <alignment horizontal="right" wrapText="1"/>
    </xf>
    <xf numFmtId="49" fontId="5" fillId="3" borderId="31" xfId="0" applyNumberFormat="1" applyFont="1" applyFill="1" applyBorder="1" applyAlignment="1">
      <alignment wrapText="1"/>
    </xf>
    <xf numFmtId="49" fontId="5" fillId="3" borderId="32" xfId="0" applyNumberFormat="1" applyFont="1" applyFill="1" applyBorder="1" applyAlignment="1">
      <alignment wrapText="1"/>
    </xf>
    <xf numFmtId="166" fontId="5" fillId="2" borderId="13" xfId="3" applyNumberFormat="1" applyFont="1" applyFill="1" applyBorder="1" applyAlignment="1" applyProtection="1">
      <alignment horizontal="right" vertical="center" wrapText="1"/>
    </xf>
    <xf numFmtId="166" fontId="5" fillId="3" borderId="17" xfId="3" applyNumberFormat="1" applyFont="1" applyFill="1" applyBorder="1" applyAlignment="1" applyProtection="1">
      <alignment horizontal="right" vertical="center" wrapText="1"/>
    </xf>
    <xf numFmtId="0" fontId="18" fillId="0" borderId="3" xfId="0" applyFont="1" applyBorder="1" applyAlignment="1">
      <alignment horizontal="left" vertical="center"/>
    </xf>
    <xf numFmtId="0" fontId="18" fillId="0" borderId="5" xfId="0" applyFont="1" applyBorder="1" applyAlignment="1">
      <alignment horizontal="left" vertical="center"/>
    </xf>
    <xf numFmtId="0" fontId="0" fillId="0" borderId="0" xfId="0" applyBorder="1" applyAlignment="1" applyProtection="1">
      <alignment horizontal="center"/>
    </xf>
    <xf numFmtId="0" fontId="18" fillId="0" borderId="4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17" fillId="0" borderId="5" xfId="0" applyFont="1" applyBorder="1" applyAlignment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17" fillId="0" borderId="2" xfId="0" applyFont="1" applyBorder="1" applyAlignment="1">
      <alignment horizontal="left" vertical="center"/>
    </xf>
    <xf numFmtId="14" fontId="18" fillId="0" borderId="5" xfId="0" applyNumberFormat="1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0" fontId="4" fillId="2" borderId="35" xfId="0" applyFont="1" applyFill="1" applyBorder="1" applyAlignment="1" applyProtection="1">
      <alignment horizontal="center" vertical="center" wrapText="1"/>
    </xf>
    <xf numFmtId="49" fontId="4" fillId="2" borderId="25" xfId="0" applyNumberFormat="1" applyFont="1" applyFill="1" applyBorder="1" applyAlignment="1" applyProtection="1">
      <alignment horizontal="left" vertical="center" wrapText="1"/>
    </xf>
    <xf numFmtId="49" fontId="4" fillId="2" borderId="26" xfId="0" applyNumberFormat="1" applyFont="1" applyFill="1" applyBorder="1" applyAlignment="1" applyProtection="1">
      <alignment horizontal="center" vertical="center" wrapText="1"/>
    </xf>
    <xf numFmtId="1" fontId="5" fillId="2" borderId="25" xfId="0" applyNumberFormat="1" applyFont="1" applyFill="1" applyBorder="1" applyAlignment="1" applyProtection="1">
      <alignment horizontal="center" vertical="center" wrapText="1"/>
    </xf>
    <xf numFmtId="49" fontId="6" fillId="2" borderId="21" xfId="1" applyNumberFormat="1" applyFont="1" applyFill="1" applyBorder="1" applyAlignment="1" applyProtection="1">
      <alignment horizontal="center" vertical="center" wrapText="1"/>
    </xf>
    <xf numFmtId="49" fontId="5" fillId="2" borderId="25" xfId="0" applyNumberFormat="1" applyFont="1" applyFill="1" applyBorder="1" applyAlignment="1" applyProtection="1">
      <alignment horizontal="left" vertical="center" wrapText="1"/>
    </xf>
    <xf numFmtId="1" fontId="5" fillId="2" borderId="26" xfId="0" applyNumberFormat="1" applyFont="1" applyFill="1" applyBorder="1" applyAlignment="1">
      <alignment horizontal="center" vertical="center" wrapText="1"/>
    </xf>
    <xf numFmtId="42" fontId="5" fillId="2" borderId="26" xfId="3" applyNumberFormat="1" applyFont="1" applyFill="1" applyBorder="1" applyAlignment="1" applyProtection="1">
      <alignment horizontal="center" vertical="center" wrapText="1"/>
    </xf>
    <xf numFmtId="0" fontId="15" fillId="2" borderId="28" xfId="0" applyFont="1" applyFill="1" applyBorder="1" applyAlignment="1">
      <alignment horizontal="center" vertical="center" wrapText="1"/>
    </xf>
    <xf numFmtId="49" fontId="13" fillId="2" borderId="10" xfId="0" applyNumberFormat="1" applyFont="1" applyFill="1" applyBorder="1" applyAlignment="1">
      <alignment horizontal="left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0" xfId="3" applyNumberFormat="1" applyFont="1" applyFill="1" applyBorder="1" applyAlignment="1" applyProtection="1">
      <alignment horizontal="center" vertical="center"/>
    </xf>
    <xf numFmtId="0" fontId="15" fillId="2" borderId="15" xfId="0" applyFont="1" applyFill="1" applyBorder="1" applyAlignment="1">
      <alignment horizontal="center" vertical="center" wrapText="1"/>
    </xf>
    <xf numFmtId="1" fontId="16" fillId="2" borderId="16" xfId="0" applyNumberFormat="1" applyFont="1" applyFill="1" applyBorder="1" applyAlignment="1" applyProtection="1">
      <alignment horizontal="center" vertical="center"/>
    </xf>
    <xf numFmtId="1" fontId="5" fillId="2" borderId="10" xfId="0" applyNumberFormat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49" fontId="2" fillId="4" borderId="5" xfId="3" applyNumberFormat="1" applyFont="1" applyFill="1" applyBorder="1" applyAlignment="1" applyProtection="1">
      <alignment horizontal="left" vertical="center" wrapText="1"/>
      <protection locked="0"/>
    </xf>
    <xf numFmtId="49" fontId="18" fillId="4" borderId="5" xfId="3" applyNumberFormat="1" applyFont="1" applyFill="1" applyBorder="1" applyAlignment="1" applyProtection="1">
      <alignment horizontal="left" vertical="center" wrapText="1"/>
      <protection locked="0"/>
    </xf>
    <xf numFmtId="49" fontId="18" fillId="4" borderId="36" xfId="3" applyNumberFormat="1" applyFont="1" applyFill="1" applyBorder="1" applyAlignment="1" applyProtection="1">
      <alignment horizontal="left" vertical="center" wrapText="1"/>
      <protection locked="0"/>
    </xf>
    <xf numFmtId="49" fontId="7" fillId="2" borderId="13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13" xfId="0" applyNumberFormat="1" applyFont="1" applyFill="1" applyBorder="1" applyAlignment="1" applyProtection="1">
      <alignment horizontal="left" vertical="center" wrapText="1"/>
      <protection locked="0"/>
    </xf>
    <xf numFmtId="49" fontId="7" fillId="2" borderId="16" xfId="0" applyNumberFormat="1" applyFont="1" applyFill="1" applyBorder="1" applyAlignment="1" applyProtection="1">
      <alignment horizontal="left" vertical="center" wrapText="1"/>
      <protection locked="0"/>
    </xf>
    <xf numFmtId="0" fontId="2" fillId="2" borderId="11" xfId="2" applyNumberFormat="1" applyFont="1" applyFill="1" applyBorder="1" applyAlignment="1">
      <alignment horizontal="left" vertical="center" wrapText="1"/>
    </xf>
    <xf numFmtId="14" fontId="18" fillId="0" borderId="2" xfId="0" applyNumberFormat="1" applyFont="1" applyBorder="1" applyAlignment="1">
      <alignment horizontal="left" vertical="center"/>
    </xf>
    <xf numFmtId="49" fontId="5" fillId="3" borderId="31" xfId="0" applyNumberFormat="1" applyFont="1" applyFill="1" applyBorder="1" applyAlignment="1">
      <alignment horizontal="right" wrapText="1"/>
    </xf>
    <xf numFmtId="0" fontId="17" fillId="0" borderId="5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/>
    </xf>
    <xf numFmtId="0" fontId="18" fillId="0" borderId="5" xfId="0" applyFont="1" applyBorder="1" applyAlignment="1">
      <alignment horizontal="left" vertical="center"/>
    </xf>
    <xf numFmtId="49" fontId="4" fillId="2" borderId="16" xfId="3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center"/>
    </xf>
    <xf numFmtId="49" fontId="15" fillId="3" borderId="1" xfId="0" applyNumberFormat="1" applyFont="1" applyFill="1" applyBorder="1" applyAlignment="1">
      <alignment horizontal="center" vertical="center" textRotation="90" wrapText="1"/>
    </xf>
    <xf numFmtId="49" fontId="5" fillId="3" borderId="1" xfId="0" applyNumberFormat="1" applyFont="1" applyFill="1" applyBorder="1" applyAlignment="1">
      <alignment horizontal="center" vertical="center" textRotation="90" wrapText="1"/>
    </xf>
    <xf numFmtId="49" fontId="5" fillId="3" borderId="4" xfId="0" applyNumberFormat="1" applyFont="1" applyFill="1" applyBorder="1" applyAlignment="1">
      <alignment horizontal="center" vertical="center" wrapText="1"/>
    </xf>
    <xf numFmtId="49" fontId="5" fillId="3" borderId="13" xfId="0" applyNumberFormat="1" applyFont="1" applyFill="1" applyBorder="1" applyAlignment="1">
      <alignment horizontal="center" vertical="center" wrapText="1"/>
    </xf>
    <xf numFmtId="0" fontId="15" fillId="2" borderId="40" xfId="0" applyFont="1" applyFill="1" applyBorder="1" applyAlignment="1" applyProtection="1">
      <alignment horizontal="center" vertical="center" wrapText="1"/>
      <protection locked="0"/>
    </xf>
    <xf numFmtId="49" fontId="13" fillId="2" borderId="42" xfId="0" applyNumberFormat="1" applyFont="1" applyFill="1" applyBorder="1" applyAlignment="1">
      <alignment horizontal="left" vertical="center" wrapText="1"/>
    </xf>
    <xf numFmtId="49" fontId="5" fillId="2" borderId="4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26" xfId="3" applyNumberFormat="1" applyFont="1" applyFill="1" applyBorder="1" applyAlignment="1" applyProtection="1">
      <alignment horizontal="center" vertical="center"/>
      <protection locked="0"/>
    </xf>
    <xf numFmtId="42" fontId="5" fillId="2" borderId="26" xfId="3" applyNumberFormat="1" applyFont="1" applyFill="1" applyBorder="1" applyAlignment="1" applyProtection="1">
      <alignment horizontal="center" vertical="center"/>
      <protection locked="0"/>
    </xf>
    <xf numFmtId="0" fontId="15" fillId="2" borderId="25" xfId="0" applyFont="1" applyFill="1" applyBorder="1" applyAlignment="1" applyProtection="1">
      <alignment horizontal="center" vertical="center" wrapText="1"/>
      <protection locked="0"/>
    </xf>
    <xf numFmtId="49" fontId="13" fillId="2" borderId="25" xfId="0" applyNumberFormat="1" applyFont="1" applyFill="1" applyBorder="1" applyAlignment="1" applyProtection="1">
      <alignment horizontal="left" vertical="center" wrapText="1"/>
      <protection locked="0"/>
    </xf>
    <xf numFmtId="1" fontId="15" fillId="2" borderId="27" xfId="0" applyNumberFormat="1" applyFont="1" applyFill="1" applyBorder="1" applyAlignment="1" applyProtection="1">
      <alignment horizontal="center" vertical="center"/>
      <protection locked="0"/>
    </xf>
    <xf numFmtId="49" fontId="18" fillId="4" borderId="21" xfId="3" applyNumberFormat="1" applyFont="1" applyFill="1" applyBorder="1" applyAlignment="1" applyProtection="1">
      <alignment horizontal="center" vertical="center" wrapText="1"/>
      <protection locked="0"/>
    </xf>
    <xf numFmtId="49" fontId="18" fillId="4" borderId="43" xfId="3" applyNumberFormat="1" applyFont="1" applyFill="1" applyBorder="1" applyAlignment="1" applyProtection="1">
      <alignment horizontal="left" vertical="center" wrapText="1"/>
      <protection locked="0"/>
    </xf>
    <xf numFmtId="1" fontId="5" fillId="2" borderId="26" xfId="0" applyNumberFormat="1" applyFont="1" applyFill="1" applyBorder="1" applyAlignment="1" applyProtection="1">
      <alignment horizontal="center" vertical="center" wrapText="1"/>
      <protection locked="0"/>
    </xf>
    <xf numFmtId="42" fontId="5" fillId="2" borderId="26" xfId="3" applyNumberFormat="1" applyFont="1" applyFill="1" applyBorder="1" applyAlignment="1" applyProtection="1">
      <alignment horizontal="center" vertical="center" wrapText="1"/>
      <protection locked="0"/>
    </xf>
    <xf numFmtId="49" fontId="2" fillId="2" borderId="27" xfId="0" applyNumberFormat="1" applyFont="1" applyFill="1" applyBorder="1" applyAlignment="1" applyProtection="1">
      <alignment horizontal="left" vertical="center" wrapText="1"/>
      <protection locked="0"/>
    </xf>
    <xf numFmtId="0" fontId="5" fillId="3" borderId="22" xfId="0" applyFont="1" applyFill="1" applyBorder="1" applyAlignment="1" applyProtection="1">
      <alignment horizontal="left" vertical="center" wrapText="1"/>
    </xf>
    <xf numFmtId="49" fontId="15" fillId="3" borderId="46" xfId="0" applyNumberFormat="1" applyFont="1" applyFill="1" applyBorder="1" applyAlignment="1">
      <alignment horizontal="center" vertical="center" textRotation="90" wrapText="1"/>
    </xf>
    <xf numFmtId="49" fontId="5" fillId="3" borderId="47" xfId="0" applyNumberFormat="1" applyFont="1" applyFill="1" applyBorder="1" applyAlignment="1">
      <alignment horizontal="center" vertical="center" wrapText="1"/>
    </xf>
    <xf numFmtId="49" fontId="5" fillId="3" borderId="47" xfId="0" applyNumberFormat="1" applyFont="1" applyFill="1" applyBorder="1" applyAlignment="1">
      <alignment horizontal="center" vertical="center" textRotation="90" wrapText="1"/>
    </xf>
    <xf numFmtId="49" fontId="16" fillId="3" borderId="48" xfId="0" applyNumberFormat="1" applyFont="1" applyFill="1" applyBorder="1" applyAlignment="1">
      <alignment horizontal="center" vertical="center" textRotation="90" wrapText="1"/>
    </xf>
    <xf numFmtId="49" fontId="5" fillId="3" borderId="46" xfId="0" applyNumberFormat="1" applyFont="1" applyFill="1" applyBorder="1" applyAlignment="1">
      <alignment horizontal="center" vertical="center" textRotation="90" wrapText="1"/>
    </xf>
    <xf numFmtId="49" fontId="5" fillId="3" borderId="49" xfId="0" applyNumberFormat="1" applyFont="1" applyFill="1" applyBorder="1" applyAlignment="1">
      <alignment horizontal="center" vertical="center" wrapText="1"/>
    </xf>
    <xf numFmtId="49" fontId="5" fillId="3" borderId="48" xfId="0" applyNumberFormat="1" applyFont="1" applyFill="1" applyBorder="1" applyAlignment="1">
      <alignment horizontal="center" vertical="center" wrapText="1"/>
    </xf>
    <xf numFmtId="49" fontId="15" fillId="3" borderId="7" xfId="0" applyNumberFormat="1" applyFont="1" applyFill="1" applyBorder="1" applyAlignment="1">
      <alignment horizontal="center" vertical="center" textRotation="90" wrapText="1"/>
    </xf>
    <xf numFmtId="49" fontId="5" fillId="3" borderId="7" xfId="0" applyNumberFormat="1" applyFont="1" applyFill="1" applyBorder="1" applyAlignment="1">
      <alignment horizontal="center" vertical="center" textRotation="90" wrapText="1"/>
    </xf>
    <xf numFmtId="49" fontId="5" fillId="3" borderId="23" xfId="0" applyNumberFormat="1" applyFont="1" applyFill="1" applyBorder="1" applyAlignment="1">
      <alignment horizontal="center" vertical="center" wrapText="1"/>
    </xf>
    <xf numFmtId="49" fontId="5" fillId="3" borderId="24" xfId="0" applyNumberFormat="1" applyFont="1" applyFill="1" applyBorder="1" applyAlignment="1">
      <alignment horizontal="center" vertical="center" wrapText="1"/>
    </xf>
    <xf numFmtId="0" fontId="3" fillId="3" borderId="39" xfId="0" applyFont="1" applyFill="1" applyBorder="1" applyAlignment="1" applyProtection="1">
      <alignment horizontal="left" vertical="center" wrapText="1"/>
    </xf>
    <xf numFmtId="0" fontId="3" fillId="3" borderId="34" xfId="0" applyFont="1" applyFill="1" applyBorder="1" applyAlignment="1" applyProtection="1">
      <alignment horizontal="left" vertical="center" wrapText="1"/>
    </xf>
    <xf numFmtId="0" fontId="3" fillId="3" borderId="44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left" vertical="center" wrapText="1"/>
    </xf>
    <xf numFmtId="0" fontId="3" fillId="3" borderId="41" xfId="0" applyFont="1" applyFill="1" applyBorder="1" applyAlignment="1" applyProtection="1">
      <alignment horizontal="left" vertical="center" wrapText="1"/>
    </xf>
    <xf numFmtId="0" fontId="3" fillId="3" borderId="38" xfId="0" applyFont="1" applyFill="1" applyBorder="1" applyAlignment="1" applyProtection="1">
      <alignment horizontal="left" vertical="center"/>
    </xf>
    <xf numFmtId="0" fontId="2" fillId="0" borderId="0" xfId="0" applyFont="1" applyBorder="1" applyProtection="1"/>
    <xf numFmtId="49" fontId="5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4" xfId="0" applyFont="1" applyFill="1" applyBorder="1" applyAlignment="1" applyProtection="1">
      <alignment horizontal="center" vertical="center" wrapText="1"/>
      <protection locked="0"/>
    </xf>
    <xf numFmtId="49" fontId="13" fillId="2" borderId="45" xfId="0" applyNumberFormat="1" applyFont="1" applyFill="1" applyBorder="1" applyAlignment="1">
      <alignment horizontal="left" vertical="center" wrapText="1"/>
    </xf>
    <xf numFmtId="49" fontId="5" fillId="2" borderId="6" xfId="3" applyNumberFormat="1" applyFont="1" applyFill="1" applyBorder="1" applyAlignment="1" applyProtection="1">
      <alignment horizontal="center" vertical="center"/>
    </xf>
    <xf numFmtId="42" fontId="5" fillId="2" borderId="6" xfId="3" applyNumberFormat="1" applyFont="1" applyFill="1" applyBorder="1" applyAlignment="1" applyProtection="1">
      <alignment horizontal="center" vertical="center"/>
    </xf>
    <xf numFmtId="0" fontId="15" fillId="2" borderId="45" xfId="0" applyFont="1" applyFill="1" applyBorder="1" applyAlignment="1">
      <alignment horizontal="center" vertical="center" wrapText="1"/>
    </xf>
    <xf numFmtId="1" fontId="15" fillId="2" borderId="50" xfId="0" applyNumberFormat="1" applyFont="1" applyFill="1" applyBorder="1" applyAlignment="1" applyProtection="1">
      <alignment horizontal="center" vertical="center"/>
    </xf>
    <xf numFmtId="49" fontId="18" fillId="4" borderId="22" xfId="3" applyNumberFormat="1" applyFont="1" applyFill="1" applyBorder="1" applyAlignment="1" applyProtection="1">
      <alignment horizontal="center" vertical="center" wrapText="1"/>
    </xf>
    <xf numFmtId="49" fontId="18" fillId="4" borderId="51" xfId="3" applyNumberFormat="1" applyFont="1" applyFill="1" applyBorder="1" applyAlignment="1" applyProtection="1">
      <alignment horizontal="left" vertical="center" wrapText="1"/>
      <protection locked="0"/>
    </xf>
    <xf numFmtId="1" fontId="5" fillId="2" borderId="6" xfId="0" applyNumberFormat="1" applyFont="1" applyFill="1" applyBorder="1" applyAlignment="1">
      <alignment horizontal="center" vertical="center" wrapText="1"/>
    </xf>
    <xf numFmtId="42" fontId="5" fillId="2" borderId="6" xfId="3" applyNumberFormat="1" applyFont="1" applyFill="1" applyBorder="1" applyAlignment="1" applyProtection="1">
      <alignment horizontal="center" vertical="center" wrapText="1"/>
    </xf>
    <xf numFmtId="49" fontId="7" fillId="2" borderId="50" xfId="0" applyNumberFormat="1" applyFont="1" applyFill="1" applyBorder="1" applyAlignment="1" applyProtection="1">
      <alignment horizontal="left" vertical="center" wrapText="1"/>
      <protection locked="0"/>
    </xf>
    <xf numFmtId="0" fontId="4" fillId="2" borderId="52" xfId="0" applyFont="1" applyFill="1" applyBorder="1" applyAlignment="1" applyProtection="1">
      <alignment horizontal="center" vertical="center" wrapText="1"/>
    </xf>
    <xf numFmtId="49" fontId="4" fillId="2" borderId="12" xfId="0" applyNumberFormat="1" applyFont="1" applyFill="1" applyBorder="1" applyAlignment="1" applyProtection="1">
      <alignment horizontal="left" vertical="center" wrapText="1"/>
    </xf>
    <xf numFmtId="49" fontId="4" fillId="2" borderId="23" xfId="0" applyNumberFormat="1" applyFont="1" applyFill="1" applyBorder="1" applyAlignment="1" applyProtection="1">
      <alignment horizontal="center" vertical="center" wrapText="1"/>
    </xf>
    <xf numFmtId="42" fontId="5" fillId="2" borderId="23" xfId="3" applyNumberFormat="1" applyFont="1" applyFill="1" applyBorder="1" applyAlignment="1" applyProtection="1">
      <alignment horizontal="center" vertical="center"/>
    </xf>
    <xf numFmtId="1" fontId="5" fillId="2" borderId="12" xfId="0" applyNumberFormat="1" applyFont="1" applyFill="1" applyBorder="1" applyAlignment="1" applyProtection="1">
      <alignment horizontal="center" vertical="center" wrapText="1"/>
    </xf>
    <xf numFmtId="49" fontId="6" fillId="2" borderId="7" xfId="1" applyNumberFormat="1" applyFont="1" applyFill="1" applyBorder="1" applyAlignment="1" applyProtection="1">
      <alignment horizontal="center" vertical="center" wrapText="1"/>
    </xf>
    <xf numFmtId="49" fontId="5" fillId="2" borderId="12" xfId="0" applyNumberFormat="1" applyFont="1" applyFill="1" applyBorder="1" applyAlignment="1" applyProtection="1">
      <alignment horizontal="left" vertical="center" wrapText="1"/>
    </xf>
    <xf numFmtId="1" fontId="5" fillId="2" borderId="23" xfId="0" applyNumberFormat="1" applyFont="1" applyFill="1" applyBorder="1" applyAlignment="1">
      <alignment horizontal="center" vertical="center" wrapText="1"/>
    </xf>
    <xf numFmtId="42" fontId="5" fillId="2" borderId="23" xfId="3" applyNumberFormat="1" applyFont="1" applyFill="1" applyBorder="1" applyAlignment="1" applyProtection="1">
      <alignment horizontal="center" vertical="center" wrapText="1"/>
    </xf>
    <xf numFmtId="49" fontId="4" fillId="2" borderId="24" xfId="3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167" fontId="2" fillId="2" borderId="4" xfId="0" applyNumberFormat="1" applyFont="1" applyFill="1" applyBorder="1" applyAlignment="1">
      <alignment horizontal="left" vertical="center" wrapText="1"/>
    </xf>
    <xf numFmtId="49" fontId="2" fillId="2" borderId="22" xfId="0" applyNumberFormat="1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20" fillId="4" borderId="5" xfId="3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49" fontId="13" fillId="2" borderId="3" xfId="0" applyNumberFormat="1" applyFont="1" applyFill="1" applyBorder="1" applyAlignment="1">
      <alignment horizontal="left" vertical="center" wrapText="1"/>
    </xf>
    <xf numFmtId="0" fontId="4" fillId="2" borderId="14" xfId="0" applyFont="1" applyFill="1" applyBorder="1" applyAlignment="1" applyProtection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0" fillId="0" borderId="0" xfId="0" applyBorder="1" applyAlignment="1" applyProtection="1">
      <alignment horizontal="left"/>
    </xf>
    <xf numFmtId="0" fontId="21" fillId="0" borderId="0" xfId="0" applyFont="1" applyBorder="1" applyAlignment="1">
      <alignment horizontal="left"/>
    </xf>
    <xf numFmtId="14" fontId="21" fillId="0" borderId="0" xfId="0" applyNumberFormat="1" applyFont="1" applyBorder="1" applyAlignment="1">
      <alignment horizontal="left"/>
    </xf>
    <xf numFmtId="0" fontId="18" fillId="0" borderId="4" xfId="0" applyFont="1" applyBorder="1" applyAlignment="1">
      <alignment horizontal="left" vertical="center" wrapText="1"/>
    </xf>
    <xf numFmtId="14" fontId="18" fillId="0" borderId="4" xfId="0" applyNumberFormat="1" applyFont="1" applyBorder="1" applyAlignment="1">
      <alignment horizontal="left" vertical="center" wrapText="1"/>
    </xf>
    <xf numFmtId="0" fontId="5" fillId="3" borderId="33" xfId="0" applyFont="1" applyFill="1" applyBorder="1" applyAlignment="1" applyProtection="1">
      <alignment horizontal="left" vertical="center" wrapText="1"/>
    </xf>
    <xf numFmtId="0" fontId="5" fillId="3" borderId="36" xfId="0" applyFont="1" applyFill="1" applyBorder="1" applyAlignment="1" applyProtection="1">
      <alignment horizontal="left" vertical="center" wrapText="1"/>
    </xf>
    <xf numFmtId="0" fontId="15" fillId="2" borderId="21" xfId="0" applyFont="1" applyFill="1" applyBorder="1" applyAlignment="1">
      <alignment horizontal="center" vertical="center"/>
    </xf>
    <xf numFmtId="49" fontId="13" fillId="0" borderId="43" xfId="0" applyNumberFormat="1" applyFont="1" applyFill="1" applyBorder="1" applyAlignment="1">
      <alignment horizontal="left" vertical="center" wrapText="1"/>
    </xf>
    <xf numFmtId="49" fontId="13" fillId="0" borderId="5" xfId="0" applyNumberFormat="1" applyFont="1" applyFill="1" applyBorder="1" applyAlignment="1">
      <alignment horizontal="left" vertical="center" wrapText="1"/>
    </xf>
    <xf numFmtId="49" fontId="2" fillId="2" borderId="36" xfId="0" applyNumberFormat="1" applyFont="1" applyFill="1" applyBorder="1" applyAlignment="1">
      <alignment horizontal="left" vertical="center" wrapText="1"/>
    </xf>
    <xf numFmtId="49" fontId="13" fillId="2" borderId="3" xfId="0" applyNumberFormat="1" applyFont="1" applyFill="1" applyBorder="1" applyAlignment="1">
      <alignment horizontal="left" vertical="center" wrapText="1"/>
    </xf>
    <xf numFmtId="0" fontId="3" fillId="3" borderId="39" xfId="0" applyFont="1" applyFill="1" applyBorder="1" applyAlignment="1" applyProtection="1">
      <alignment horizontal="left" vertical="center" wrapText="1"/>
    </xf>
    <xf numFmtId="14" fontId="2" fillId="0" borderId="3" xfId="0" applyNumberFormat="1" applyFont="1" applyBorder="1" applyAlignment="1" applyProtection="1">
      <alignment horizontal="left" vertical="center"/>
    </xf>
    <xf numFmtId="49" fontId="13" fillId="2" borderId="3" xfId="0" applyNumberFormat="1" applyFont="1" applyFill="1" applyBorder="1" applyAlignment="1">
      <alignment horizontal="left" vertical="center" wrapText="1"/>
    </xf>
    <xf numFmtId="49" fontId="5" fillId="2" borderId="35" xfId="0" applyNumberFormat="1" applyFont="1" applyFill="1" applyBorder="1" applyAlignment="1" applyProtection="1">
      <alignment horizontal="right" vertical="center" wrapText="1"/>
    </xf>
    <xf numFmtId="49" fontId="5" fillId="2" borderId="20" xfId="0" applyNumberFormat="1" applyFont="1" applyFill="1" applyBorder="1" applyAlignment="1" applyProtection="1">
      <alignment horizontal="right" vertical="center" wrapText="1"/>
    </xf>
    <xf numFmtId="9" fontId="17" fillId="2" borderId="3" xfId="1" applyFont="1" applyFill="1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9" fontId="17" fillId="2" borderId="15" xfId="1" applyFont="1" applyFill="1" applyBorder="1" applyAlignment="1">
      <alignment horizontal="right" vertical="center" wrapText="1"/>
    </xf>
    <xf numFmtId="0" fontId="0" fillId="0" borderId="36" xfId="0" applyBorder="1" applyAlignment="1">
      <alignment horizontal="right" vertical="center" wrapText="1"/>
    </xf>
    <xf numFmtId="49" fontId="5" fillId="2" borderId="11" xfId="0" applyNumberFormat="1" applyFont="1" applyFill="1" applyBorder="1" applyAlignment="1" applyProtection="1">
      <alignment horizontal="right" vertical="center" wrapText="1"/>
    </xf>
    <xf numFmtId="49" fontId="5" fillId="2" borderId="9" xfId="0" applyNumberFormat="1" applyFont="1" applyFill="1" applyBorder="1" applyAlignment="1" applyProtection="1">
      <alignment horizontal="right" vertical="center" wrapText="1"/>
    </xf>
    <xf numFmtId="49" fontId="16" fillId="2" borderId="11" xfId="0" applyNumberFormat="1" applyFont="1" applyFill="1" applyBorder="1" applyAlignment="1" applyProtection="1">
      <alignment horizontal="right" vertical="center"/>
    </xf>
    <xf numFmtId="49" fontId="16" fillId="2" borderId="9" xfId="0" applyNumberFormat="1" applyFont="1" applyFill="1" applyBorder="1" applyAlignment="1" applyProtection="1">
      <alignment horizontal="right" vertical="center"/>
    </xf>
    <xf numFmtId="49" fontId="5" fillId="2" borderId="14" xfId="0" applyNumberFormat="1" applyFont="1" applyFill="1" applyBorder="1" applyAlignment="1" applyProtection="1">
      <alignment horizontal="right" vertical="center" wrapText="1"/>
    </xf>
    <xf numFmtId="49" fontId="5" fillId="2" borderId="29" xfId="0" applyNumberFormat="1" applyFont="1" applyFill="1" applyBorder="1" applyAlignment="1" applyProtection="1">
      <alignment horizontal="right" vertical="center" wrapText="1"/>
    </xf>
    <xf numFmtId="165" fontId="17" fillId="2" borderId="12" xfId="2" applyNumberFormat="1" applyFont="1" applyFill="1" applyBorder="1" applyAlignment="1">
      <alignment horizontal="right" vertical="center" wrapText="1"/>
    </xf>
    <xf numFmtId="0" fontId="0" fillId="0" borderId="33" xfId="0" applyBorder="1" applyAlignment="1">
      <alignment horizontal="right" vertical="center" wrapText="1"/>
    </xf>
    <xf numFmtId="0" fontId="18" fillId="4" borderId="12" xfId="0" applyFont="1" applyFill="1" applyBorder="1" applyAlignment="1" applyProtection="1">
      <alignment horizontal="center" vertical="center"/>
    </xf>
    <xf numFmtId="0" fontId="18" fillId="4" borderId="1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15" xfId="0" applyFont="1" applyFill="1" applyBorder="1" applyAlignment="1" applyProtection="1">
      <alignment horizontal="center" vertical="center"/>
    </xf>
    <xf numFmtId="0" fontId="18" fillId="4" borderId="56" xfId="0" applyFont="1" applyFill="1" applyBorder="1" applyAlignment="1" applyProtection="1">
      <alignment horizontal="center" vertical="center"/>
    </xf>
    <xf numFmtId="0" fontId="18" fillId="4" borderId="29" xfId="0" applyFont="1" applyFill="1" applyBorder="1" applyAlignment="1" applyProtection="1">
      <alignment horizontal="center" vertical="center"/>
    </xf>
    <xf numFmtId="49" fontId="5" fillId="3" borderId="12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49" fontId="5" fillId="2" borderId="52" xfId="0" applyNumberFormat="1" applyFont="1" applyFill="1" applyBorder="1" applyAlignment="1" applyProtection="1">
      <alignment horizontal="right" vertical="center" wrapText="1"/>
    </xf>
    <xf numFmtId="49" fontId="5" fillId="2" borderId="8" xfId="0" applyNumberFormat="1" applyFont="1" applyFill="1" applyBorder="1" applyAlignment="1" applyProtection="1">
      <alignment horizontal="right" vertical="center" wrapText="1"/>
    </xf>
    <xf numFmtId="0" fontId="17" fillId="0" borderId="4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49" fontId="18" fillId="2" borderId="10" xfId="0" applyNumberFormat="1" applyFont="1" applyFill="1" applyBorder="1" applyAlignment="1">
      <alignment horizontal="left" vertical="center" wrapText="1"/>
    </xf>
    <xf numFmtId="49" fontId="18" fillId="2" borderId="16" xfId="0" applyNumberFormat="1" applyFont="1" applyFill="1" applyBorder="1" applyAlignment="1">
      <alignment horizontal="left" vertical="center" wrapText="1"/>
    </xf>
    <xf numFmtId="49" fontId="2" fillId="2" borderId="10" xfId="0" applyNumberFormat="1" applyFont="1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16" xfId="0" applyFill="1" applyBorder="1" applyAlignment="1">
      <alignment wrapText="1"/>
    </xf>
    <xf numFmtId="0" fontId="13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49" fontId="13" fillId="2" borderId="3" xfId="0" applyNumberFormat="1" applyFont="1" applyFill="1" applyBorder="1" applyAlignment="1">
      <alignment horizontal="left" vertical="center" wrapText="1"/>
    </xf>
    <xf numFmtId="49" fontId="13" fillId="2" borderId="2" xfId="0" applyNumberFormat="1" applyFont="1" applyFill="1" applyBorder="1" applyAlignment="1">
      <alignment horizontal="left" vertical="center" wrapText="1"/>
    </xf>
    <xf numFmtId="49" fontId="13" fillId="2" borderId="9" xfId="0" applyNumberFormat="1" applyFont="1" applyFill="1" applyBorder="1" applyAlignment="1">
      <alignment horizontal="left" vertical="center" wrapText="1"/>
    </xf>
    <xf numFmtId="0" fontId="13" fillId="0" borderId="3" xfId="0" applyFont="1" applyBorder="1" applyAlignment="1">
      <alignment wrapText="1"/>
    </xf>
    <xf numFmtId="0" fontId="13" fillId="0" borderId="2" xfId="0" applyFont="1" applyBorder="1" applyAlignment="1">
      <alignment wrapText="1"/>
    </xf>
    <xf numFmtId="0" fontId="13" fillId="0" borderId="9" xfId="0" applyFont="1" applyBorder="1" applyAlignment="1">
      <alignment wrapText="1"/>
    </xf>
    <xf numFmtId="49" fontId="23" fillId="2" borderId="3" xfId="0" applyNumberFormat="1" applyFont="1" applyFill="1" applyBorder="1" applyAlignment="1">
      <alignment horizontal="left" vertical="center" wrapText="1"/>
    </xf>
    <xf numFmtId="49" fontId="23" fillId="2" borderId="2" xfId="0" applyNumberFormat="1" applyFont="1" applyFill="1" applyBorder="1" applyAlignment="1">
      <alignment horizontal="left" vertical="center" wrapText="1"/>
    </xf>
    <xf numFmtId="49" fontId="23" fillId="2" borderId="9" xfId="0" applyNumberFormat="1" applyFont="1" applyFill="1" applyBorder="1" applyAlignment="1">
      <alignment horizontal="left" vertical="center" wrapText="1"/>
    </xf>
    <xf numFmtId="0" fontId="3" fillId="3" borderId="54" xfId="0" applyFont="1" applyFill="1" applyBorder="1" applyAlignment="1" applyProtection="1">
      <alignment horizontal="center" vertical="center" wrapText="1"/>
    </xf>
    <xf numFmtId="0" fontId="3" fillId="3" borderId="37" xfId="0" applyFont="1" applyFill="1" applyBorder="1" applyAlignment="1" applyProtection="1">
      <alignment horizontal="center" vertical="center" wrapText="1"/>
    </xf>
    <xf numFmtId="0" fontId="3" fillId="3" borderId="55" xfId="0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49" fontId="5" fillId="3" borderId="49" xfId="0" applyNumberFormat="1" applyFont="1" applyFill="1" applyBorder="1" applyAlignment="1">
      <alignment horizontal="left" vertical="center" wrapText="1"/>
    </xf>
    <xf numFmtId="49" fontId="5" fillId="3" borderId="17" xfId="0" applyNumberFormat="1" applyFont="1" applyFill="1" applyBorder="1" applyAlignment="1">
      <alignment horizontal="left" vertical="center" wrapText="1"/>
    </xf>
    <xf numFmtId="49" fontId="5" fillId="3" borderId="49" xfId="0" applyNumberFormat="1" applyFont="1" applyFill="1" applyBorder="1" applyAlignment="1">
      <alignment horizontal="center" vertical="center" wrapText="1"/>
    </xf>
    <xf numFmtId="0" fontId="0" fillId="0" borderId="49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49" fontId="13" fillId="2" borderId="12" xfId="0" applyNumberFormat="1" applyFont="1" applyFill="1" applyBorder="1" applyAlignment="1">
      <alignment horizontal="left" vertical="center" wrapText="1"/>
    </xf>
    <xf numFmtId="49" fontId="13" fillId="2" borderId="18" xfId="0" applyNumberFormat="1" applyFont="1" applyFill="1" applyBorder="1" applyAlignment="1">
      <alignment horizontal="left" vertical="center" wrapText="1"/>
    </xf>
    <xf numFmtId="49" fontId="13" fillId="2" borderId="8" xfId="0" applyNumberFormat="1" applyFont="1" applyFill="1" applyBorder="1" applyAlignment="1">
      <alignment horizontal="left" vertical="center" wrapText="1"/>
    </xf>
    <xf numFmtId="0" fontId="13" fillId="0" borderId="25" xfId="0" applyFont="1" applyBorder="1" applyAlignment="1">
      <alignment wrapText="1"/>
    </xf>
    <xf numFmtId="0" fontId="13" fillId="0" borderId="53" xfId="0" applyFont="1" applyBorder="1" applyAlignment="1">
      <alignment wrapText="1"/>
    </xf>
    <xf numFmtId="0" fontId="13" fillId="0" borderId="20" xfId="0" applyFont="1" applyBorder="1" applyAlignment="1">
      <alignment wrapText="1"/>
    </xf>
    <xf numFmtId="0" fontId="3" fillId="3" borderId="38" xfId="0" applyFont="1" applyFill="1" applyBorder="1" applyAlignment="1" applyProtection="1">
      <alignment horizontal="left" vertical="center" wrapText="1"/>
    </xf>
    <xf numFmtId="0" fontId="3" fillId="3" borderId="39" xfId="0" applyFont="1" applyFill="1" applyBorder="1" applyAlignment="1" applyProtection="1">
      <alignment horizontal="left" vertical="center" wrapText="1"/>
    </xf>
    <xf numFmtId="0" fontId="3" fillId="3" borderId="34" xfId="0" applyFont="1" applyFill="1" applyBorder="1" applyAlignment="1" applyProtection="1">
      <alignment horizontal="left"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 wrapText="1"/>
    </xf>
  </cellXfs>
  <cellStyles count="6">
    <cellStyle name="Normal" xfId="0" builtinId="0"/>
    <cellStyle name="Normal 2" xfId="5" xr:uid="{00000000-0005-0000-0000-000001000000}"/>
    <cellStyle name="Procent" xfId="1" builtinId="5"/>
    <cellStyle name="Tusental" xfId="2" builtinId="3"/>
    <cellStyle name="Valuta" xfId="3" builtinId="4"/>
    <cellStyle name="Valuta 2" xfId="4" xr:uid="{00000000-0005-0000-0000-000005000000}"/>
  </cellStyles>
  <dxfs count="9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D0CECE"/>
      <color rgb="FF0000FF"/>
      <color rgb="FFC0C0C0"/>
      <color rgb="FF66FF33"/>
      <color rgb="FF00FF00"/>
      <color rgb="FF4DF60A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475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8C3150E6-2CC2-4A9A-8E31-FF6F46660E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3D8A4315-DD58-4323-862B-A3AB76B148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308267C2-CEA4-4165-B522-A02F19DE1A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0E2CA31B-22E3-444F-968A-8545BEF9F7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28F099C2-940E-4B6D-B1AD-73BCE531F2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68F7BB40-226B-4D19-AF7B-698486B937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710456DF-AF85-4B17-A9EE-F6CA841F20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BF6749A7-5FED-421F-B6F7-237AB60F15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A5CBEC60-59FD-4612-B32D-337412B0EE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B99FC81F-2E42-4389-9A78-96BDB13A32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463FD10D-9D6E-4171-B8A6-7003CE76E0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BD952EDA-2E70-40F0-859A-6D6E5DFA80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055E79FA-D359-491C-ADC5-A017BEB842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C2087FF7-0475-47C9-83AD-6C951DB757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3CBEF509-116D-4B85-B63F-B254C6EB9F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6D06E851-122E-433B-877D-E726143A5E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5" name="Bildobjekt 4">
          <a:extLst>
            <a:ext uri="{FF2B5EF4-FFF2-40B4-BE49-F238E27FC236}">
              <a16:creationId xmlns:a16="http://schemas.microsoft.com/office/drawing/2014/main" id="{2224A10B-7434-4F35-8B7C-B40CB6C166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6" name="Bildobjekt 5">
          <a:extLst>
            <a:ext uri="{FF2B5EF4-FFF2-40B4-BE49-F238E27FC236}">
              <a16:creationId xmlns:a16="http://schemas.microsoft.com/office/drawing/2014/main" id="{29308B69-4528-482D-97AB-06ED243E65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7" name="Bildobjekt 6">
          <a:extLst>
            <a:ext uri="{FF2B5EF4-FFF2-40B4-BE49-F238E27FC236}">
              <a16:creationId xmlns:a16="http://schemas.microsoft.com/office/drawing/2014/main" id="{19CCCA29-F469-45AB-9687-EE20B152A5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48679AA4-DB8B-45FA-8E63-91C4765443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E81E066C-F252-4ACB-BEC6-E5E69F8C9F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A580B49F-5B28-4DF4-A1A0-840E510AE0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0A2E6C8B-B124-4665-9A6B-0ABD8A15E9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930F98E5-E7AE-4289-A978-6CBD507F70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F713A4C3-4D2A-40FF-8B7E-8547F4BCBE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B4503AD0-6379-42CD-BBDB-22C03A71AF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A084E4BD-397E-446F-AC79-7636B454CF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58CD64C1-6358-42AE-8AFB-34DFD9716B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Blad6"/>
  <dimension ref="A1:M67"/>
  <sheetViews>
    <sheetView showGridLines="0" topLeftCell="C19" zoomScale="90" zoomScaleNormal="90" zoomScaleSheetLayoutView="80" workbookViewId="0">
      <selection activeCell="I39" sqref="I39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8">
        <v>43486</v>
      </c>
      <c r="L6" s="88"/>
      <c r="M6" s="121" t="s">
        <v>209</v>
      </c>
    </row>
    <row r="7" spans="1:13" ht="15" customHeight="1" x14ac:dyDescent="0.2">
      <c r="A7" s="12"/>
      <c r="B7" s="12"/>
      <c r="C7" s="83"/>
      <c r="D7" s="12"/>
      <c r="E7" s="159" t="s">
        <v>11</v>
      </c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49</v>
      </c>
      <c r="B10" s="153"/>
      <c r="C10" s="153"/>
      <c r="D10" s="153"/>
      <c r="E10" s="153"/>
      <c r="F10" s="153"/>
      <c r="G10" s="153"/>
      <c r="H10" s="154"/>
      <c r="I10" s="46" t="s">
        <v>9</v>
      </c>
      <c r="J10" s="224" t="s">
        <v>213</v>
      </c>
      <c r="K10" s="225"/>
      <c r="L10" s="225"/>
      <c r="M10" s="226"/>
    </row>
    <row r="11" spans="1:13" ht="14.2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27" t="s">
        <v>214</v>
      </c>
      <c r="K11" s="228"/>
      <c r="L11" s="228"/>
      <c r="M11" s="229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ht="12.75" customHeight="1" x14ac:dyDescent="0.2">
      <c r="A13" s="149"/>
      <c r="B13" s="230" t="s">
        <v>50</v>
      </c>
      <c r="C13" s="231"/>
      <c r="D13" s="231"/>
      <c r="E13" s="231"/>
      <c r="F13" s="231"/>
      <c r="G13" s="231"/>
      <c r="H13" s="232"/>
      <c r="I13" s="150"/>
      <c r="J13" s="151"/>
      <c r="K13" s="151"/>
      <c r="L13" s="151"/>
      <c r="M13" s="152"/>
    </row>
    <row r="14" spans="1:13" s="109" customFormat="1" ht="25.5" customHeight="1" x14ac:dyDescent="0.2">
      <c r="A14" s="161">
        <v>1</v>
      </c>
      <c r="B14" s="73" t="s">
        <v>76</v>
      </c>
      <c r="C14" s="160" t="s">
        <v>27</v>
      </c>
      <c r="D14" s="131"/>
      <c r="E14" s="132"/>
      <c r="F14" s="133"/>
      <c r="G14" s="134"/>
      <c r="H14" s="135"/>
      <c r="I14" s="136" t="s">
        <v>215</v>
      </c>
      <c r="J14" s="137" t="s">
        <v>244</v>
      </c>
      <c r="K14" s="138"/>
      <c r="L14" s="139"/>
      <c r="M14" s="140"/>
    </row>
    <row r="15" spans="1:13" s="109" customFormat="1" ht="25.5" customHeight="1" x14ac:dyDescent="0.2">
      <c r="A15" s="161">
        <v>2</v>
      </c>
      <c r="B15" s="73" t="s">
        <v>92</v>
      </c>
      <c r="C15" s="160" t="s">
        <v>27</v>
      </c>
      <c r="D15" s="131"/>
      <c r="E15" s="132"/>
      <c r="F15" s="133"/>
      <c r="G15" s="134"/>
      <c r="H15" s="135"/>
      <c r="I15" s="136" t="s">
        <v>215</v>
      </c>
      <c r="J15" s="137" t="s">
        <v>267</v>
      </c>
      <c r="K15" s="138"/>
      <c r="L15" s="139"/>
      <c r="M15" s="140"/>
    </row>
    <row r="16" spans="1:13" x14ac:dyDescent="0.2">
      <c r="A16" s="32">
        <v>3</v>
      </c>
      <c r="B16" s="48" t="s">
        <v>55</v>
      </c>
      <c r="C16" s="49" t="s">
        <v>27</v>
      </c>
      <c r="D16" s="50"/>
      <c r="E16" s="33"/>
      <c r="F16" s="34"/>
      <c r="G16" s="59"/>
      <c r="H16" s="62"/>
      <c r="I16" s="24" t="s">
        <v>215</v>
      </c>
      <c r="J16" s="110"/>
      <c r="K16" s="75" t="s">
        <v>11</v>
      </c>
      <c r="L16" s="8"/>
      <c r="M16" s="114"/>
    </row>
    <row r="17" spans="1:13" ht="25.5" x14ac:dyDescent="0.2">
      <c r="A17" s="32">
        <v>4</v>
      </c>
      <c r="B17" s="48" t="s">
        <v>58</v>
      </c>
      <c r="C17" s="49" t="s">
        <v>27</v>
      </c>
      <c r="D17" s="50"/>
      <c r="E17" s="33"/>
      <c r="F17" s="34"/>
      <c r="G17" s="59"/>
      <c r="H17" s="62"/>
      <c r="I17" s="24" t="s">
        <v>215</v>
      </c>
      <c r="J17" s="110" t="s">
        <v>246</v>
      </c>
      <c r="K17" s="75" t="s">
        <v>11</v>
      </c>
      <c r="L17" s="8"/>
      <c r="M17" s="114"/>
    </row>
    <row r="18" spans="1:13" ht="25.5" x14ac:dyDescent="0.2">
      <c r="A18" s="32">
        <v>5</v>
      </c>
      <c r="B18" s="48" t="s">
        <v>56</v>
      </c>
      <c r="C18" s="49" t="s">
        <v>27</v>
      </c>
      <c r="D18" s="50"/>
      <c r="E18" s="33"/>
      <c r="F18" s="34"/>
      <c r="G18" s="59"/>
      <c r="H18" s="62"/>
      <c r="I18" s="24" t="s">
        <v>215</v>
      </c>
      <c r="J18" s="111" t="s">
        <v>247</v>
      </c>
      <c r="K18" s="75"/>
      <c r="L18" s="8"/>
      <c r="M18" s="113"/>
    </row>
    <row r="19" spans="1:13" ht="25.5" x14ac:dyDescent="0.2">
      <c r="A19" s="32">
        <v>6</v>
      </c>
      <c r="B19" s="48" t="s">
        <v>57</v>
      </c>
      <c r="C19" s="49" t="s">
        <v>27</v>
      </c>
      <c r="D19" s="50"/>
      <c r="E19" s="33"/>
      <c r="F19" s="34"/>
      <c r="G19" s="59"/>
      <c r="H19" s="62"/>
      <c r="I19" s="24" t="s">
        <v>215</v>
      </c>
      <c r="J19" s="111" t="s">
        <v>247</v>
      </c>
      <c r="K19" s="75"/>
      <c r="L19" s="8"/>
      <c r="M19" s="113"/>
    </row>
    <row r="20" spans="1:13" ht="51" x14ac:dyDescent="0.2">
      <c r="A20" s="32">
        <v>7</v>
      </c>
      <c r="B20" s="48" t="s">
        <v>184</v>
      </c>
      <c r="C20" s="49" t="s">
        <v>27</v>
      </c>
      <c r="D20" s="50"/>
      <c r="E20" s="33"/>
      <c r="F20" s="34"/>
      <c r="G20" s="48"/>
      <c r="H20" s="62"/>
      <c r="I20" s="24" t="s">
        <v>215</v>
      </c>
      <c r="J20" s="111" t="s">
        <v>244</v>
      </c>
      <c r="K20" s="75"/>
      <c r="L20" s="8"/>
      <c r="M20" s="113"/>
    </row>
    <row r="21" spans="1:13" ht="51" x14ac:dyDescent="0.2">
      <c r="A21" s="32">
        <v>8</v>
      </c>
      <c r="B21" s="48" t="s">
        <v>210</v>
      </c>
      <c r="C21" s="49" t="s">
        <v>27</v>
      </c>
      <c r="D21" s="50"/>
      <c r="E21" s="33"/>
      <c r="F21" s="34"/>
      <c r="G21" s="59"/>
      <c r="H21" s="62"/>
      <c r="I21" s="24" t="s">
        <v>215</v>
      </c>
      <c r="J21" s="187" t="s">
        <v>245</v>
      </c>
      <c r="K21" s="75" t="s">
        <v>11</v>
      </c>
      <c r="L21" s="8"/>
      <c r="M21" s="114"/>
    </row>
    <row r="22" spans="1:13" ht="38.25" x14ac:dyDescent="0.2">
      <c r="A22" s="32">
        <v>9</v>
      </c>
      <c r="B22" s="48" t="s">
        <v>59</v>
      </c>
      <c r="C22" s="49" t="s">
        <v>27</v>
      </c>
      <c r="D22" s="50"/>
      <c r="E22" s="33"/>
      <c r="F22" s="34"/>
      <c r="G22" s="59"/>
      <c r="H22" s="62"/>
      <c r="I22" s="24" t="s">
        <v>215</v>
      </c>
      <c r="J22" s="110" t="s">
        <v>248</v>
      </c>
      <c r="K22" s="75" t="s">
        <v>11</v>
      </c>
      <c r="L22" s="8"/>
      <c r="M22" s="114"/>
    </row>
    <row r="23" spans="1:13" ht="12.75" customHeight="1" x14ac:dyDescent="0.2">
      <c r="A23" s="124"/>
      <c r="B23" s="233" t="s">
        <v>51</v>
      </c>
      <c r="C23" s="234"/>
      <c r="D23" s="234"/>
      <c r="E23" s="234"/>
      <c r="F23" s="234"/>
      <c r="G23" s="234"/>
      <c r="H23" s="235"/>
      <c r="I23" s="125"/>
      <c r="J23" s="126"/>
      <c r="K23" s="126"/>
      <c r="L23" s="126"/>
      <c r="M23" s="127"/>
    </row>
    <row r="24" spans="1:13" x14ac:dyDescent="0.2">
      <c r="A24" s="32">
        <v>10</v>
      </c>
      <c r="B24" s="48" t="s">
        <v>60</v>
      </c>
      <c r="C24" s="49" t="s">
        <v>27</v>
      </c>
      <c r="D24" s="50"/>
      <c r="E24" s="33"/>
      <c r="F24" s="34"/>
      <c r="G24" s="59"/>
      <c r="H24" s="62"/>
      <c r="I24" s="24" t="s">
        <v>215</v>
      </c>
      <c r="J24" s="111"/>
      <c r="K24" s="75"/>
      <c r="L24" s="8"/>
      <c r="M24" s="113"/>
    </row>
    <row r="25" spans="1:13" x14ac:dyDescent="0.2">
      <c r="A25" s="32">
        <v>11</v>
      </c>
      <c r="B25" s="48" t="s">
        <v>61</v>
      </c>
      <c r="C25" s="49" t="s">
        <v>27</v>
      </c>
      <c r="D25" s="50"/>
      <c r="E25" s="33"/>
      <c r="F25" s="34"/>
      <c r="G25" s="59"/>
      <c r="H25" s="62"/>
      <c r="I25" s="24" t="s">
        <v>215</v>
      </c>
      <c r="J25" s="111"/>
      <c r="K25" s="75"/>
      <c r="L25" s="8"/>
      <c r="M25" s="113"/>
    </row>
    <row r="26" spans="1:13" x14ac:dyDescent="0.2">
      <c r="A26" s="32">
        <v>12</v>
      </c>
      <c r="B26" s="48" t="s">
        <v>196</v>
      </c>
      <c r="C26" s="49" t="s">
        <v>27</v>
      </c>
      <c r="D26" s="50"/>
      <c r="E26" s="33"/>
      <c r="F26" s="34"/>
      <c r="G26" s="59"/>
      <c r="H26" s="62"/>
      <c r="I26" s="24" t="s">
        <v>215</v>
      </c>
      <c r="J26" s="111"/>
      <c r="K26" s="75"/>
      <c r="L26" s="8"/>
      <c r="M26" s="113"/>
    </row>
    <row r="27" spans="1:13" ht="25.5" x14ac:dyDescent="0.2">
      <c r="A27" s="32">
        <v>13</v>
      </c>
      <c r="B27" s="59" t="s">
        <v>79</v>
      </c>
      <c r="C27" s="49" t="s">
        <v>27</v>
      </c>
      <c r="D27" s="50"/>
      <c r="E27" s="33"/>
      <c r="F27" s="34"/>
      <c r="G27" s="59"/>
      <c r="H27" s="62"/>
      <c r="I27" s="24" t="s">
        <v>215</v>
      </c>
      <c r="J27" s="110"/>
      <c r="K27" s="75" t="s">
        <v>11</v>
      </c>
      <c r="L27" s="8"/>
      <c r="M27" s="114"/>
    </row>
    <row r="28" spans="1:13" ht="25.5" x14ac:dyDescent="0.2">
      <c r="A28" s="32">
        <v>14</v>
      </c>
      <c r="B28" s="48" t="s">
        <v>194</v>
      </c>
      <c r="C28" s="49" t="s">
        <v>27</v>
      </c>
      <c r="D28" s="50"/>
      <c r="E28" s="33"/>
      <c r="F28" s="34"/>
      <c r="G28" s="59"/>
      <c r="H28" s="62"/>
      <c r="I28" s="24" t="s">
        <v>215</v>
      </c>
      <c r="J28" s="111"/>
      <c r="K28" s="75"/>
      <c r="L28" s="8"/>
      <c r="M28" s="113"/>
    </row>
    <row r="29" spans="1:13" x14ac:dyDescent="0.2">
      <c r="A29" s="32">
        <v>15</v>
      </c>
      <c r="B29" s="48" t="s">
        <v>63</v>
      </c>
      <c r="C29" s="49" t="s">
        <v>27</v>
      </c>
      <c r="D29" s="50"/>
      <c r="E29" s="33"/>
      <c r="F29" s="34"/>
      <c r="G29" s="59"/>
      <c r="H29" s="62"/>
      <c r="I29" s="24" t="s">
        <v>215</v>
      </c>
      <c r="J29" s="110"/>
      <c r="K29" s="75" t="s">
        <v>11</v>
      </c>
      <c r="L29" s="8"/>
      <c r="M29" s="114"/>
    </row>
    <row r="30" spans="1:13" x14ac:dyDescent="0.2">
      <c r="A30" s="32">
        <v>16</v>
      </c>
      <c r="B30" s="48" t="s">
        <v>64</v>
      </c>
      <c r="C30" s="49" t="s">
        <v>27</v>
      </c>
      <c r="D30" s="50"/>
      <c r="E30" s="33"/>
      <c r="F30" s="34"/>
      <c r="G30" s="59"/>
      <c r="H30" s="62"/>
      <c r="I30" s="24" t="s">
        <v>215</v>
      </c>
      <c r="J30" s="110"/>
      <c r="K30" s="75" t="s">
        <v>11</v>
      </c>
      <c r="L30" s="8"/>
      <c r="M30" s="114"/>
    </row>
    <row r="31" spans="1:13" x14ac:dyDescent="0.2">
      <c r="A31" s="32">
        <v>17</v>
      </c>
      <c r="B31" s="48" t="s">
        <v>65</v>
      </c>
      <c r="C31" s="49" t="s">
        <v>27</v>
      </c>
      <c r="D31" s="50"/>
      <c r="E31" s="33"/>
      <c r="F31" s="34"/>
      <c r="G31" s="59"/>
      <c r="H31" s="62"/>
      <c r="I31" s="24" t="s">
        <v>215</v>
      </c>
      <c r="J31" s="110"/>
      <c r="K31" s="75" t="s">
        <v>11</v>
      </c>
      <c r="L31" s="8"/>
      <c r="M31" s="114"/>
    </row>
    <row r="32" spans="1:13" ht="38.25" x14ac:dyDescent="0.2">
      <c r="A32" s="32">
        <v>18</v>
      </c>
      <c r="B32" s="48" t="s">
        <v>188</v>
      </c>
      <c r="C32" s="49" t="s">
        <v>27</v>
      </c>
      <c r="D32" s="50"/>
      <c r="E32" s="33"/>
      <c r="F32" s="34"/>
      <c r="G32" s="59"/>
      <c r="H32" s="62"/>
      <c r="I32" s="24" t="s">
        <v>215</v>
      </c>
      <c r="J32" s="110"/>
      <c r="K32" s="75" t="s">
        <v>11</v>
      </c>
      <c r="L32" s="8"/>
      <c r="M32" s="114"/>
    </row>
    <row r="33" spans="1:13" ht="25.5" x14ac:dyDescent="0.2">
      <c r="A33" s="32">
        <v>19</v>
      </c>
      <c r="B33" s="73" t="s">
        <v>66</v>
      </c>
      <c r="C33" s="47"/>
      <c r="D33" s="50" t="s">
        <v>27</v>
      </c>
      <c r="E33" s="33">
        <f>SUM($F33/$F$46*$E$56)</f>
        <v>3.75</v>
      </c>
      <c r="F33" s="35">
        <v>5</v>
      </c>
      <c r="G33" s="59"/>
      <c r="H33" s="63">
        <v>0</v>
      </c>
      <c r="I33" s="24" t="s">
        <v>215</v>
      </c>
      <c r="J33" s="111"/>
      <c r="K33" s="75">
        <v>5</v>
      </c>
      <c r="L33" s="8">
        <f t="shared" ref="L33" si="0">SUM(($E33/$F33)*($F33-K33))</f>
        <v>0</v>
      </c>
      <c r="M33" s="113"/>
    </row>
    <row r="34" spans="1:13" ht="25.5" x14ac:dyDescent="0.2">
      <c r="A34" s="32">
        <v>20</v>
      </c>
      <c r="B34" s="48" t="s">
        <v>67</v>
      </c>
      <c r="C34" s="49" t="s">
        <v>27</v>
      </c>
      <c r="D34" s="50"/>
      <c r="E34" s="33"/>
      <c r="F34" s="34"/>
      <c r="G34" s="59"/>
      <c r="H34" s="62"/>
      <c r="I34" s="24" t="s">
        <v>215</v>
      </c>
      <c r="J34" s="110" t="s">
        <v>216</v>
      </c>
      <c r="K34" s="75" t="s">
        <v>11</v>
      </c>
      <c r="L34" s="8"/>
      <c r="M34" s="114"/>
    </row>
    <row r="35" spans="1:13" ht="25.5" x14ac:dyDescent="0.2">
      <c r="A35" s="32">
        <v>21</v>
      </c>
      <c r="B35" s="73" t="s">
        <v>68</v>
      </c>
      <c r="C35" s="47"/>
      <c r="D35" s="50" t="s">
        <v>27</v>
      </c>
      <c r="E35" s="33">
        <f>SUM($F35/$F$46*$E$56)</f>
        <v>1.5</v>
      </c>
      <c r="F35" s="35">
        <v>2</v>
      </c>
      <c r="G35" s="59"/>
      <c r="H35" s="63">
        <v>0</v>
      </c>
      <c r="I35" s="24" t="s">
        <v>215</v>
      </c>
      <c r="J35" s="111" t="s">
        <v>217</v>
      </c>
      <c r="K35" s="75">
        <v>2</v>
      </c>
      <c r="L35" s="8">
        <f t="shared" ref="L35" si="1">SUM(($E35/$F35)*($F35-K35))</f>
        <v>0</v>
      </c>
      <c r="M35" s="113"/>
    </row>
    <row r="36" spans="1:13" ht="25.5" x14ac:dyDescent="0.2">
      <c r="A36" s="32">
        <v>22</v>
      </c>
      <c r="B36" s="73" t="s">
        <v>189</v>
      </c>
      <c r="C36" s="47"/>
      <c r="D36" s="50" t="s">
        <v>27</v>
      </c>
      <c r="E36" s="33">
        <f>SUM($F36/$F$46*$E$56)</f>
        <v>0.75</v>
      </c>
      <c r="F36" s="34">
        <v>1</v>
      </c>
      <c r="G36" s="59"/>
      <c r="H36" s="63">
        <v>0</v>
      </c>
      <c r="I36" s="24" t="s">
        <v>215</v>
      </c>
      <c r="J36" s="111"/>
      <c r="K36" s="75">
        <v>0</v>
      </c>
      <c r="L36" s="8">
        <f t="shared" ref="L36" si="2">SUM(($E36/$F36)*($F36-K36))</f>
        <v>0.75</v>
      </c>
      <c r="M36" s="113"/>
    </row>
    <row r="37" spans="1:13" ht="12.75" customHeight="1" x14ac:dyDescent="0.2">
      <c r="A37" s="124"/>
      <c r="B37" s="233" t="s">
        <v>52</v>
      </c>
      <c r="C37" s="234"/>
      <c r="D37" s="234"/>
      <c r="E37" s="234"/>
      <c r="F37" s="234"/>
      <c r="G37" s="234"/>
      <c r="H37" s="235"/>
      <c r="I37" s="125"/>
      <c r="J37" s="126"/>
      <c r="K37" s="126"/>
      <c r="L37" s="126"/>
      <c r="M37" s="127"/>
    </row>
    <row r="38" spans="1:13" ht="25.5" x14ac:dyDescent="0.2">
      <c r="A38" s="32">
        <v>23</v>
      </c>
      <c r="B38" s="48" t="s">
        <v>69</v>
      </c>
      <c r="C38" s="49" t="s">
        <v>27</v>
      </c>
      <c r="D38" s="50"/>
      <c r="E38" s="33"/>
      <c r="F38" s="34"/>
      <c r="G38" s="59"/>
      <c r="H38" s="62"/>
      <c r="I38" s="24" t="s">
        <v>215</v>
      </c>
      <c r="J38" s="111" t="s">
        <v>249</v>
      </c>
      <c r="K38" s="75"/>
      <c r="L38" s="8"/>
      <c r="M38" s="113"/>
    </row>
    <row r="39" spans="1:13" ht="25.5" x14ac:dyDescent="0.2">
      <c r="A39" s="32">
        <v>24</v>
      </c>
      <c r="B39" s="48" t="s">
        <v>70</v>
      </c>
      <c r="C39" s="49" t="s">
        <v>27</v>
      </c>
      <c r="D39" s="50"/>
      <c r="E39" s="33"/>
      <c r="F39" s="34"/>
      <c r="G39" s="59"/>
      <c r="H39" s="62"/>
      <c r="I39" s="24" t="s">
        <v>215</v>
      </c>
      <c r="J39" s="111"/>
      <c r="K39" s="75"/>
      <c r="L39" s="8"/>
      <c r="M39" s="113"/>
    </row>
    <row r="40" spans="1:13" x14ac:dyDescent="0.2">
      <c r="A40" s="32">
        <v>25</v>
      </c>
      <c r="B40" s="48" t="s">
        <v>71</v>
      </c>
      <c r="C40" s="49" t="s">
        <v>27</v>
      </c>
      <c r="D40" s="50"/>
      <c r="E40" s="33"/>
      <c r="F40" s="34"/>
      <c r="G40" s="59"/>
      <c r="H40" s="62"/>
      <c r="I40" s="24" t="s">
        <v>215</v>
      </c>
      <c r="J40" s="111"/>
      <c r="K40" s="75"/>
      <c r="L40" s="8"/>
      <c r="M40" s="113"/>
    </row>
    <row r="41" spans="1:13" ht="25.5" x14ac:dyDescent="0.2">
      <c r="A41" s="32">
        <v>26</v>
      </c>
      <c r="B41" s="48" t="s">
        <v>72</v>
      </c>
      <c r="C41" s="49" t="s">
        <v>27</v>
      </c>
      <c r="D41" s="50"/>
      <c r="E41" s="33"/>
      <c r="F41" s="34"/>
      <c r="G41" s="59"/>
      <c r="H41" s="62"/>
      <c r="I41" s="24" t="s">
        <v>215</v>
      </c>
      <c r="J41" s="111" t="s">
        <v>218</v>
      </c>
      <c r="K41" s="75"/>
      <c r="L41" s="8"/>
      <c r="M41" s="113"/>
    </row>
    <row r="42" spans="1:13" ht="38.25" x14ac:dyDescent="0.2">
      <c r="A42" s="32">
        <v>27</v>
      </c>
      <c r="B42" s="48" t="s">
        <v>73</v>
      </c>
      <c r="C42" s="49" t="s">
        <v>27</v>
      </c>
      <c r="D42" s="50"/>
      <c r="E42" s="33"/>
      <c r="F42" s="34"/>
      <c r="G42" s="59"/>
      <c r="H42" s="62"/>
      <c r="I42" s="24" t="s">
        <v>215</v>
      </c>
      <c r="J42" s="111" t="s">
        <v>250</v>
      </c>
      <c r="K42" s="75"/>
      <c r="L42" s="8"/>
      <c r="M42" s="113"/>
    </row>
    <row r="43" spans="1:13" ht="25.5" x14ac:dyDescent="0.2">
      <c r="A43" s="32">
        <v>28</v>
      </c>
      <c r="B43" s="48" t="s">
        <v>74</v>
      </c>
      <c r="C43" s="49" t="s">
        <v>27</v>
      </c>
      <c r="D43" s="50"/>
      <c r="E43" s="33"/>
      <c r="F43" s="34"/>
      <c r="G43" s="59"/>
      <c r="H43" s="62"/>
      <c r="I43" s="24" t="s">
        <v>215</v>
      </c>
      <c r="J43" s="111"/>
      <c r="K43" s="75"/>
      <c r="L43" s="8"/>
      <c r="M43" s="113"/>
    </row>
    <row r="44" spans="1:13" ht="26.25" customHeight="1" x14ac:dyDescent="0.2">
      <c r="A44" s="32">
        <v>29</v>
      </c>
      <c r="B44" s="73" t="s">
        <v>75</v>
      </c>
      <c r="C44" s="47"/>
      <c r="D44" s="50" t="s">
        <v>27</v>
      </c>
      <c r="E44" s="33">
        <f>SUM($F44/$F$46*$E$56)</f>
        <v>0.75</v>
      </c>
      <c r="F44" s="34">
        <v>1</v>
      </c>
      <c r="G44" s="59"/>
      <c r="H44" s="63">
        <v>0</v>
      </c>
      <c r="I44" s="24" t="s">
        <v>215</v>
      </c>
      <c r="J44" s="111"/>
      <c r="K44" s="75">
        <v>0</v>
      </c>
      <c r="L44" s="8">
        <f t="shared" ref="L44:L45" si="3">SUM(($E44/$F44)*($F44-K44))</f>
        <v>0.75</v>
      </c>
      <c r="M44" s="113"/>
    </row>
    <row r="45" spans="1:13" ht="26.25" thickBot="1" x14ac:dyDescent="0.25">
      <c r="A45" s="102">
        <v>30</v>
      </c>
      <c r="B45" s="103" t="s">
        <v>171</v>
      </c>
      <c r="C45" s="104"/>
      <c r="D45" s="105" t="s">
        <v>27</v>
      </c>
      <c r="E45" s="61">
        <f>SUM($F45/$F$46*$E$56)</f>
        <v>0.75</v>
      </c>
      <c r="F45" s="106">
        <v>1</v>
      </c>
      <c r="G45" s="74"/>
      <c r="H45" s="107">
        <v>0</v>
      </c>
      <c r="I45" s="36" t="s">
        <v>215</v>
      </c>
      <c r="J45" s="112" t="s">
        <v>219</v>
      </c>
      <c r="K45" s="108">
        <v>0</v>
      </c>
      <c r="L45" s="60">
        <f t="shared" si="3"/>
        <v>0.75</v>
      </c>
      <c r="M45" s="115"/>
    </row>
    <row r="46" spans="1:13" ht="15" x14ac:dyDescent="0.2">
      <c r="A46" s="94"/>
      <c r="B46" s="95"/>
      <c r="C46" s="96"/>
      <c r="D46" s="96"/>
      <c r="E46" s="37">
        <f>SUM(E14:E45)</f>
        <v>7.5</v>
      </c>
      <c r="F46" s="97">
        <f>SUM(F14:F45)</f>
        <v>10</v>
      </c>
      <c r="G46" s="210" t="s">
        <v>0</v>
      </c>
      <c r="H46" s="211"/>
      <c r="I46" s="98"/>
      <c r="J46" s="99"/>
      <c r="K46" s="100">
        <f>SUM(K15:K45)</f>
        <v>7</v>
      </c>
      <c r="L46" s="101"/>
      <c r="M46" s="53"/>
    </row>
    <row r="47" spans="1:13" s="2" customFormat="1" ht="15" x14ac:dyDescent="0.2">
      <c r="A47" s="25"/>
      <c r="B47" s="54"/>
      <c r="C47" s="56"/>
      <c r="D47" s="58"/>
      <c r="E47" s="33"/>
      <c r="F47" s="51"/>
      <c r="G47" s="216" t="s">
        <v>14</v>
      </c>
      <c r="H47" s="217"/>
      <c r="I47" s="19"/>
      <c r="J47" s="20"/>
      <c r="K47" s="9"/>
      <c r="L47" s="8">
        <f>SUM(L14:L45)</f>
        <v>2.25</v>
      </c>
      <c r="M47" s="22"/>
    </row>
    <row r="48" spans="1:13" s="2" customFormat="1" ht="15" x14ac:dyDescent="0.2">
      <c r="A48" s="25"/>
      <c r="B48" s="54"/>
      <c r="C48" s="56"/>
      <c r="D48" s="58"/>
      <c r="E48" s="33"/>
      <c r="F48" s="51"/>
      <c r="G48" s="218" t="s">
        <v>28</v>
      </c>
      <c r="H48" s="219"/>
      <c r="I48" s="19"/>
      <c r="J48" s="20"/>
      <c r="K48" s="14">
        <v>0</v>
      </c>
      <c r="L48" s="8"/>
      <c r="M48" s="22"/>
    </row>
    <row r="49" spans="1:13" s="2" customFormat="1" ht="15.75" thickBot="1" x14ac:dyDescent="0.25">
      <c r="A49" s="26"/>
      <c r="B49" s="55"/>
      <c r="C49" s="57"/>
      <c r="D49" s="57"/>
      <c r="E49" s="61"/>
      <c r="F49" s="52"/>
      <c r="G49" s="220" t="s">
        <v>16</v>
      </c>
      <c r="H49" s="221"/>
      <c r="I49" s="27"/>
      <c r="J49" s="21"/>
      <c r="K49" s="28"/>
      <c r="L49" s="60">
        <f>SUM(L47+L61)</f>
        <v>2.25</v>
      </c>
      <c r="M49" s="23"/>
    </row>
    <row r="50" spans="1:13" s="2" customFormat="1" ht="15" customHeight="1" x14ac:dyDescent="0.2">
      <c r="C50" s="15"/>
      <c r="H50" s="5"/>
    </row>
    <row r="51" spans="1:13" s="2" customFormat="1" ht="15" customHeight="1" x14ac:dyDescent="0.2">
      <c r="C51" s="15"/>
      <c r="E51" s="16"/>
      <c r="F51" s="16"/>
    </row>
    <row r="52" spans="1:13" ht="15" customHeight="1" x14ac:dyDescent="0.2">
      <c r="F52" s="3"/>
      <c r="G52" s="3"/>
      <c r="H52" s="3"/>
      <c r="I52" s="3"/>
      <c r="J52" s="3"/>
      <c r="K52" s="3"/>
    </row>
    <row r="53" spans="1:13" ht="15" customHeight="1" thickBot="1" x14ac:dyDescent="0.25">
      <c r="B53" s="17" t="s">
        <v>25</v>
      </c>
      <c r="C53" s="18"/>
      <c r="D53" s="17"/>
      <c r="E53" s="71"/>
      <c r="F53" s="3"/>
      <c r="G53" s="3"/>
      <c r="H53" s="72"/>
      <c r="I53" s="72"/>
      <c r="J53" s="69"/>
      <c r="K53" s="70"/>
      <c r="L53" s="13"/>
      <c r="M53" s="13"/>
    </row>
    <row r="54" spans="1:13" ht="12.75" customHeight="1" x14ac:dyDescent="0.2">
      <c r="B54" s="43" t="s">
        <v>15</v>
      </c>
      <c r="C54" s="222">
        <v>5</v>
      </c>
      <c r="D54" s="223"/>
      <c r="E54" s="31"/>
      <c r="F54" s="11"/>
      <c r="G54" s="64" t="s">
        <v>46</v>
      </c>
      <c r="H54" s="64" t="s">
        <v>19</v>
      </c>
      <c r="I54" s="64" t="s">
        <v>13</v>
      </c>
      <c r="J54" s="65" t="s">
        <v>12</v>
      </c>
      <c r="K54" s="65" t="s">
        <v>2</v>
      </c>
      <c r="L54" s="66" t="s">
        <v>31</v>
      </c>
    </row>
    <row r="55" spans="1:13" ht="12.75" customHeight="1" x14ac:dyDescent="0.2">
      <c r="B55" s="44" t="s">
        <v>22</v>
      </c>
      <c r="C55" s="212">
        <v>0.4</v>
      </c>
      <c r="D55" s="213"/>
      <c r="E55" s="29">
        <f>SUM(C54)</f>
        <v>5</v>
      </c>
      <c r="F55" s="11"/>
      <c r="G55" s="67"/>
      <c r="H55" s="116"/>
      <c r="I55" s="182"/>
      <c r="J55" s="183"/>
      <c r="K55" s="184"/>
      <c r="L55" s="79">
        <f t="shared" ref="L55:L60" si="4">SUM($H55*K55)</f>
        <v>0</v>
      </c>
    </row>
    <row r="56" spans="1:13" ht="13.5" customHeight="1" thickBot="1" x14ac:dyDescent="0.25">
      <c r="B56" s="45" t="s">
        <v>23</v>
      </c>
      <c r="C56" s="214">
        <v>0.6</v>
      </c>
      <c r="D56" s="215"/>
      <c r="E56" s="30">
        <f>SUM(E55/C55*C56)</f>
        <v>7.5</v>
      </c>
      <c r="F56" s="11"/>
      <c r="G56" s="67"/>
      <c r="H56" s="116"/>
      <c r="I56" s="182"/>
      <c r="J56" s="183"/>
      <c r="K56" s="184"/>
      <c r="L56" s="79">
        <f t="shared" si="4"/>
        <v>0</v>
      </c>
    </row>
    <row r="57" spans="1:13" x14ac:dyDescent="0.2">
      <c r="D57" s="11"/>
      <c r="E57" s="11"/>
      <c r="F57" s="11"/>
      <c r="G57" s="67"/>
      <c r="H57" s="116"/>
      <c r="I57" s="182"/>
      <c r="J57" s="183"/>
      <c r="K57" s="184"/>
      <c r="L57" s="79">
        <f t="shared" si="4"/>
        <v>0</v>
      </c>
    </row>
    <row r="58" spans="1:13" x14ac:dyDescent="0.2">
      <c r="D58" s="11"/>
      <c r="E58" s="11"/>
      <c r="F58" s="11"/>
      <c r="G58" s="67"/>
      <c r="H58" s="116"/>
      <c r="I58" s="182"/>
      <c r="J58" s="183"/>
      <c r="K58" s="184"/>
      <c r="L58" s="79">
        <f t="shared" si="4"/>
        <v>0</v>
      </c>
    </row>
    <row r="59" spans="1:13" x14ac:dyDescent="0.2">
      <c r="D59" s="11"/>
      <c r="E59" s="11"/>
      <c r="F59" s="11"/>
      <c r="G59" s="67"/>
      <c r="H59" s="116"/>
      <c r="I59" s="182"/>
      <c r="J59" s="183"/>
      <c r="K59" s="184"/>
      <c r="L59" s="79">
        <f t="shared" si="4"/>
        <v>0</v>
      </c>
    </row>
    <row r="60" spans="1:13" ht="13.5" thickBot="1" x14ac:dyDescent="0.25">
      <c r="G60" s="68"/>
      <c r="H60" s="116"/>
      <c r="I60" s="185"/>
      <c r="J60" s="186"/>
      <c r="K60" s="184"/>
      <c r="L60" s="79">
        <f t="shared" si="4"/>
        <v>0</v>
      </c>
    </row>
    <row r="61" spans="1:13" ht="15" customHeight="1" thickBot="1" x14ac:dyDescent="0.25">
      <c r="G61" s="78"/>
      <c r="H61" s="77"/>
      <c r="I61" s="77" t="s">
        <v>11</v>
      </c>
      <c r="J61" s="77"/>
      <c r="K61" s="76" t="s">
        <v>20</v>
      </c>
      <c r="L61" s="80">
        <f>SUM(L55:L60)</f>
        <v>0</v>
      </c>
    </row>
    <row r="62" spans="1:13" ht="15" customHeight="1" x14ac:dyDescent="0.2">
      <c r="G62" s="13"/>
      <c r="H62" s="13"/>
      <c r="I62" s="12"/>
    </row>
    <row r="63" spans="1:13" ht="15" customHeight="1" x14ac:dyDescent="0.2">
      <c r="G63" s="13"/>
    </row>
    <row r="64" spans="1:13" ht="15" customHeight="1" x14ac:dyDescent="0.2"/>
    <row r="65" spans="1:13" ht="15" customHeight="1" x14ac:dyDescent="0.2"/>
    <row r="66" spans="1:13" ht="19.5" customHeight="1" x14ac:dyDescent="0.2">
      <c r="A66" s="85" t="s">
        <v>37</v>
      </c>
      <c r="B66" s="85"/>
      <c r="C66" s="86" t="s">
        <v>38</v>
      </c>
      <c r="D66" s="91"/>
      <c r="E66" s="91"/>
      <c r="F66" s="91"/>
      <c r="G66" s="87"/>
      <c r="H66" s="86" t="s">
        <v>39</v>
      </c>
      <c r="I66" s="91"/>
      <c r="J66" s="87"/>
      <c r="K66" s="91" t="s">
        <v>40</v>
      </c>
      <c r="L66" s="87"/>
      <c r="M66" s="85" t="s">
        <v>41</v>
      </c>
    </row>
    <row r="67" spans="1:13" ht="19.5" customHeight="1" x14ac:dyDescent="0.2">
      <c r="A67" s="84" t="s">
        <v>45</v>
      </c>
      <c r="B67" s="84"/>
      <c r="C67" s="81" t="s">
        <v>44</v>
      </c>
      <c r="D67" s="93"/>
      <c r="E67" s="93"/>
      <c r="F67" s="93"/>
      <c r="G67" s="82"/>
      <c r="H67" s="81" t="s">
        <v>47</v>
      </c>
      <c r="I67" s="93"/>
      <c r="J67" s="82"/>
      <c r="K67" s="117" t="s">
        <v>42</v>
      </c>
      <c r="L67" s="92"/>
      <c r="M67" s="84" t="s">
        <v>43</v>
      </c>
    </row>
  </sheetData>
  <protectedRanges>
    <protectedRange sqref="J61 L55:L61 G55:H60" name="Område1_1_3"/>
  </protectedRanges>
  <mergeCells count="12">
    <mergeCell ref="J10:M10"/>
    <mergeCell ref="J11:M11"/>
    <mergeCell ref="B13:H13"/>
    <mergeCell ref="B23:H23"/>
    <mergeCell ref="B37:H37"/>
    <mergeCell ref="G46:H46"/>
    <mergeCell ref="C55:D55"/>
    <mergeCell ref="C56:D56"/>
    <mergeCell ref="G47:H47"/>
    <mergeCell ref="G48:H48"/>
    <mergeCell ref="G49:H49"/>
    <mergeCell ref="C54:D54"/>
  </mergeCells>
  <conditionalFormatting sqref="F46">
    <cfRule type="cellIs" dxfId="8" priority="86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99780-E360-4CF3-BA1E-AD30209183BA}">
  <dimension ref="A1:K35"/>
  <sheetViews>
    <sheetView zoomScaleNormal="100" workbookViewId="0">
      <selection activeCell="G10" sqref="G10:I10"/>
    </sheetView>
  </sheetViews>
  <sheetFormatPr defaultColWidth="9.140625" defaultRowHeight="12.75" x14ac:dyDescent="0.2"/>
  <cols>
    <col min="1" max="1" width="5.7109375" style="1" customWidth="1"/>
    <col min="2" max="2" width="17.7109375" style="1" customWidth="1"/>
    <col min="3" max="3" width="16" style="1" customWidth="1"/>
    <col min="4" max="4" width="23.28515625" style="1" customWidth="1"/>
    <col min="5" max="5" width="19.85546875" style="1" bestFit="1" customWidth="1"/>
    <col min="6" max="6" width="15.7109375" style="1" bestFit="1" customWidth="1"/>
    <col min="7" max="7" width="27.7109375" style="1" customWidth="1"/>
    <col min="8" max="8" width="19.140625" style="1" customWidth="1"/>
    <col min="9" max="9" width="18.7109375" style="1" customWidth="1"/>
    <col min="10" max="16384" width="9.140625" style="1"/>
  </cols>
  <sheetData>
    <row r="1" spans="1:11" s="2" customFormat="1" ht="15" customHeight="1" x14ac:dyDescent="0.2">
      <c r="B1"/>
      <c r="C1"/>
      <c r="D1"/>
      <c r="E1"/>
      <c r="F1"/>
      <c r="G1"/>
      <c r="H1"/>
    </row>
    <row r="2" spans="1:11" s="2" customFormat="1" ht="15" customHeight="1" x14ac:dyDescent="0.2">
      <c r="B2"/>
      <c r="C2"/>
      <c r="D2"/>
      <c r="E2"/>
      <c r="F2"/>
      <c r="G2"/>
      <c r="H2"/>
    </row>
    <row r="3" spans="1:11" s="4" customFormat="1" ht="15" x14ac:dyDescent="0.2">
      <c r="B3"/>
      <c r="C3"/>
      <c r="D3"/>
      <c r="E3"/>
      <c r="F3"/>
      <c r="G3"/>
      <c r="H3"/>
    </row>
    <row r="4" spans="1:11" s="4" customFormat="1" ht="15" x14ac:dyDescent="0.2">
      <c r="B4"/>
      <c r="C4"/>
      <c r="D4"/>
      <c r="E4"/>
      <c r="F4"/>
      <c r="G4"/>
      <c r="H4"/>
    </row>
    <row r="5" spans="1:11" s="3" customFormat="1" ht="12.75" customHeight="1" x14ac:dyDescent="0.2">
      <c r="A5" s="279" t="s">
        <v>32</v>
      </c>
      <c r="B5" s="280"/>
      <c r="C5" s="281"/>
      <c r="D5" s="279" t="s">
        <v>33</v>
      </c>
      <c r="E5" s="281"/>
      <c r="F5" s="119"/>
      <c r="G5" s="194" t="s">
        <v>34</v>
      </c>
      <c r="H5" s="194" t="s">
        <v>35</v>
      </c>
      <c r="I5" s="194" t="s">
        <v>36</v>
      </c>
    </row>
    <row r="6" spans="1:11" ht="12.75" customHeight="1" x14ac:dyDescent="0.2">
      <c r="A6" s="282" t="s">
        <v>159</v>
      </c>
      <c r="B6" s="283"/>
      <c r="C6" s="284"/>
      <c r="D6" s="285" t="s">
        <v>48</v>
      </c>
      <c r="E6" s="286"/>
      <c r="F6" s="121"/>
      <c r="G6" s="84" t="s">
        <v>158</v>
      </c>
      <c r="H6" s="208">
        <v>43486</v>
      </c>
      <c r="I6" s="84" t="s">
        <v>209</v>
      </c>
    </row>
    <row r="7" spans="1:11" ht="15" customHeight="1" x14ac:dyDescent="0.2">
      <c r="A7" s="195"/>
      <c r="B7" s="195"/>
      <c r="C7" s="195"/>
      <c r="D7" s="196"/>
      <c r="E7" s="196"/>
      <c r="F7" s="196"/>
      <c r="G7" s="196"/>
      <c r="H7" s="197"/>
      <c r="I7" s="196"/>
    </row>
    <row r="8" spans="1:11" ht="23.25" x14ac:dyDescent="0.2">
      <c r="A8" s="6" t="s">
        <v>7</v>
      </c>
      <c r="B8" s="2"/>
      <c r="C8" s="2"/>
      <c r="D8" s="7"/>
      <c r="E8" s="7"/>
      <c r="F8" s="7"/>
    </row>
    <row r="9" spans="1:11" ht="18.75" customHeight="1" thickBot="1" x14ac:dyDescent="0.25">
      <c r="A9" s="188" t="s">
        <v>157</v>
      </c>
      <c r="B9" s="189"/>
      <c r="C9" s="189"/>
      <c r="D9" s="190"/>
      <c r="H9" s="287" t="s">
        <v>26</v>
      </c>
      <c r="I9" s="287"/>
    </row>
    <row r="10" spans="1:11" ht="15.75" x14ac:dyDescent="0.2">
      <c r="A10" s="274" t="s">
        <v>168</v>
      </c>
      <c r="B10" s="275"/>
      <c r="C10" s="275"/>
      <c r="D10" s="275"/>
      <c r="E10" s="276"/>
      <c r="F10" s="200" t="s">
        <v>9</v>
      </c>
      <c r="G10" s="277"/>
      <c r="H10" s="277"/>
      <c r="I10" s="278"/>
    </row>
    <row r="11" spans="1:11" ht="16.5" thickBot="1" x14ac:dyDescent="0.25">
      <c r="A11" s="258"/>
      <c r="B11" s="259"/>
      <c r="C11" s="259"/>
      <c r="D11" s="259"/>
      <c r="E11" s="260"/>
      <c r="F11" s="201" t="s">
        <v>10</v>
      </c>
      <c r="G11" s="261"/>
      <c r="H11" s="261"/>
      <c r="I11" s="262"/>
    </row>
    <row r="12" spans="1:11" ht="47.25" thickBot="1" x14ac:dyDescent="0.25">
      <c r="A12" s="142" t="s">
        <v>21</v>
      </c>
      <c r="B12" s="263" t="s">
        <v>177</v>
      </c>
      <c r="C12" s="263"/>
      <c r="D12" s="263"/>
      <c r="E12" s="264"/>
      <c r="F12" s="143" t="s">
        <v>178</v>
      </c>
      <c r="G12" s="265" t="s">
        <v>179</v>
      </c>
      <c r="H12" s="266"/>
      <c r="I12" s="267"/>
      <c r="K12" s="1" t="s">
        <v>11</v>
      </c>
    </row>
    <row r="13" spans="1:11" ht="12.75" customHeight="1" x14ac:dyDescent="0.2">
      <c r="A13" s="202">
        <v>1</v>
      </c>
      <c r="B13" s="268" t="s">
        <v>169</v>
      </c>
      <c r="C13" s="269"/>
      <c r="D13" s="269"/>
      <c r="E13" s="270"/>
      <c r="F13" s="203"/>
      <c r="G13" s="271"/>
      <c r="H13" s="272"/>
      <c r="I13" s="273"/>
    </row>
    <row r="14" spans="1:11" ht="12.75" customHeight="1" x14ac:dyDescent="0.2">
      <c r="A14" s="191">
        <v>2</v>
      </c>
      <c r="B14" s="249" t="s">
        <v>181</v>
      </c>
      <c r="C14" s="250"/>
      <c r="D14" s="250"/>
      <c r="E14" s="251"/>
      <c r="F14" s="204"/>
      <c r="G14" s="252"/>
      <c r="H14" s="253"/>
      <c r="I14" s="254"/>
    </row>
    <row r="15" spans="1:11" ht="12.75" customHeight="1" x14ac:dyDescent="0.2">
      <c r="A15" s="191">
        <v>3</v>
      </c>
      <c r="B15" s="255" t="s">
        <v>173</v>
      </c>
      <c r="C15" s="256"/>
      <c r="D15" s="256"/>
      <c r="E15" s="257"/>
      <c r="F15" s="204"/>
      <c r="G15" s="252"/>
      <c r="H15" s="253"/>
      <c r="I15" s="254"/>
    </row>
    <row r="16" spans="1:11" ht="15.75" thickBot="1" x14ac:dyDescent="0.25">
      <c r="A16" s="193"/>
      <c r="B16" s="242"/>
      <c r="C16" s="242"/>
      <c r="D16" s="242"/>
      <c r="E16" s="243"/>
      <c r="F16" s="205"/>
      <c r="G16" s="244"/>
      <c r="H16" s="245"/>
      <c r="I16" s="246"/>
    </row>
    <row r="18" spans="3:9" ht="13.5" thickBot="1" x14ac:dyDescent="0.25"/>
    <row r="19" spans="3:9" x14ac:dyDescent="0.2">
      <c r="D19" s="64" t="s">
        <v>46</v>
      </c>
      <c r="E19" s="64" t="s">
        <v>19</v>
      </c>
      <c r="F19" s="64" t="s">
        <v>13</v>
      </c>
      <c r="G19" s="65" t="s">
        <v>12</v>
      </c>
      <c r="H19" s="65" t="s">
        <v>2</v>
      </c>
      <c r="I19" s="66" t="s">
        <v>31</v>
      </c>
    </row>
    <row r="20" spans="3:9" x14ac:dyDescent="0.2">
      <c r="D20" s="67"/>
      <c r="E20" s="116"/>
      <c r="F20" s="182"/>
      <c r="G20" s="183"/>
      <c r="H20" s="184"/>
      <c r="I20" s="79">
        <f>SUM($G20*H20)</f>
        <v>0</v>
      </c>
    </row>
    <row r="21" spans="3:9" ht="13.5" thickBot="1" x14ac:dyDescent="0.25">
      <c r="D21" s="67"/>
      <c r="E21" s="116"/>
      <c r="F21" s="182"/>
      <c r="G21" s="183"/>
      <c r="H21" s="184"/>
      <c r="I21" s="79">
        <f>SUM($G21*H21)</f>
        <v>0</v>
      </c>
    </row>
    <row r="22" spans="3:9" ht="13.5" thickBot="1" x14ac:dyDescent="0.25">
      <c r="D22" s="78"/>
      <c r="E22" s="77"/>
      <c r="F22" s="77" t="s">
        <v>11</v>
      </c>
      <c r="G22" s="77"/>
      <c r="H22" s="118" t="s">
        <v>20</v>
      </c>
      <c r="I22" s="80">
        <f>SUM(I20:I21)</f>
        <v>0</v>
      </c>
    </row>
    <row r="28" spans="3:9" x14ac:dyDescent="0.2">
      <c r="C28" s="1" t="s">
        <v>11</v>
      </c>
    </row>
    <row r="32" spans="3:9" x14ac:dyDescent="0.2">
      <c r="G32" s="247"/>
      <c r="H32" s="248"/>
      <c r="I32" s="248"/>
    </row>
    <row r="34" spans="1:9" x14ac:dyDescent="0.2">
      <c r="A34" s="240" t="s">
        <v>37</v>
      </c>
      <c r="B34" s="240"/>
      <c r="C34" s="240"/>
      <c r="D34" s="240" t="s">
        <v>38</v>
      </c>
      <c r="E34" s="240"/>
      <c r="F34" s="194"/>
      <c r="G34" s="194" t="s">
        <v>39</v>
      </c>
      <c r="H34" s="194" t="s">
        <v>40</v>
      </c>
      <c r="I34" s="194" t="s">
        <v>41</v>
      </c>
    </row>
    <row r="35" spans="1:9" x14ac:dyDescent="0.2">
      <c r="A35" s="241" t="s">
        <v>45</v>
      </c>
      <c r="B35" s="241"/>
      <c r="C35" s="241"/>
      <c r="D35" s="241" t="s">
        <v>44</v>
      </c>
      <c r="E35" s="241"/>
      <c r="F35" s="198"/>
      <c r="G35" s="198" t="s">
        <v>180</v>
      </c>
      <c r="H35" s="199" t="s">
        <v>42</v>
      </c>
      <c r="I35" s="198" t="s">
        <v>43</v>
      </c>
    </row>
  </sheetData>
  <protectedRanges>
    <protectedRange sqref="G22 D20:E21 I20:I22" name="Område1_1_3"/>
  </protectedRanges>
  <mergeCells count="24">
    <mergeCell ref="A10:E10"/>
    <mergeCell ref="G10:I10"/>
    <mergeCell ref="A5:C5"/>
    <mergeCell ref="D5:E5"/>
    <mergeCell ref="A6:C6"/>
    <mergeCell ref="D6:E6"/>
    <mergeCell ref="H9:I9"/>
    <mergeCell ref="A11:E11"/>
    <mergeCell ref="G11:I11"/>
    <mergeCell ref="B12:E12"/>
    <mergeCell ref="G12:I12"/>
    <mergeCell ref="B13:E13"/>
    <mergeCell ref="G13:I13"/>
    <mergeCell ref="G16:I16"/>
    <mergeCell ref="G32:I32"/>
    <mergeCell ref="B14:E14"/>
    <mergeCell ref="G14:I14"/>
    <mergeCell ref="B15:E15"/>
    <mergeCell ref="G15:I15"/>
    <mergeCell ref="A34:C34"/>
    <mergeCell ref="D34:E34"/>
    <mergeCell ref="A35:C35"/>
    <mergeCell ref="D35:E35"/>
    <mergeCell ref="B16:E1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F0FEE-52A4-4881-8A1E-4D6F27E64038}">
  <sheetPr codeName="Blad7"/>
  <dimension ref="A1:M60"/>
  <sheetViews>
    <sheetView showGridLines="0" topLeftCell="A31" zoomScale="90" zoomScaleNormal="90" zoomScaleSheetLayoutView="80" workbookViewId="0">
      <selection activeCell="J10" sqref="J10:M10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8">
        <v>43486</v>
      </c>
      <c r="L6" s="88"/>
      <c r="M6" s="121" t="s">
        <v>209</v>
      </c>
    </row>
    <row r="7" spans="1:13" ht="15" customHeight="1" x14ac:dyDescent="0.2">
      <c r="A7" s="12"/>
      <c r="B7" s="12"/>
      <c r="C7" s="123"/>
      <c r="D7" s="12"/>
      <c r="E7" s="12"/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170</v>
      </c>
      <c r="B10" s="153"/>
      <c r="C10" s="153"/>
      <c r="D10" s="153"/>
      <c r="E10" s="153"/>
      <c r="F10" s="153"/>
      <c r="G10" s="153"/>
      <c r="H10" s="154"/>
      <c r="I10" s="46" t="s">
        <v>9</v>
      </c>
      <c r="J10" s="224"/>
      <c r="K10" s="225"/>
      <c r="L10" s="225"/>
      <c r="M10" s="226"/>
    </row>
    <row r="11" spans="1:13" ht="14.2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27"/>
      <c r="K11" s="228"/>
      <c r="L11" s="228"/>
      <c r="M11" s="229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ht="12.75" customHeight="1" x14ac:dyDescent="0.2">
      <c r="A13" s="149"/>
      <c r="B13" s="230" t="s">
        <v>50</v>
      </c>
      <c r="C13" s="231"/>
      <c r="D13" s="231"/>
      <c r="E13" s="231"/>
      <c r="F13" s="231"/>
      <c r="G13" s="231"/>
      <c r="H13" s="232"/>
      <c r="I13" s="150"/>
      <c r="J13" s="151"/>
      <c r="K13" s="151"/>
      <c r="L13" s="151"/>
      <c r="M13" s="152"/>
    </row>
    <row r="14" spans="1:13" s="109" customFormat="1" ht="25.5" x14ac:dyDescent="0.2">
      <c r="A14" s="128">
        <v>1</v>
      </c>
      <c r="B14" s="129" t="s">
        <v>76</v>
      </c>
      <c r="C14" s="130" t="s">
        <v>27</v>
      </c>
      <c r="D14" s="131"/>
      <c r="E14" s="132"/>
      <c r="F14" s="133"/>
      <c r="G14" s="134"/>
      <c r="H14" s="135"/>
      <c r="I14" s="136"/>
      <c r="J14" s="137"/>
      <c r="K14" s="138"/>
      <c r="L14" s="139"/>
      <c r="M14" s="140"/>
    </row>
    <row r="15" spans="1:13" x14ac:dyDescent="0.2">
      <c r="A15" s="32">
        <v>2</v>
      </c>
      <c r="B15" s="48" t="s">
        <v>195</v>
      </c>
      <c r="C15" s="49" t="s">
        <v>27</v>
      </c>
      <c r="D15" s="50"/>
      <c r="E15" s="33"/>
      <c r="F15" s="34"/>
      <c r="G15" s="59"/>
      <c r="H15" s="62"/>
      <c r="I15" s="24"/>
      <c r="J15" s="110"/>
      <c r="K15" s="75" t="s">
        <v>11</v>
      </c>
      <c r="L15" s="8"/>
      <c r="M15" s="114"/>
    </row>
    <row r="16" spans="1:13" x14ac:dyDescent="0.2">
      <c r="A16" s="32">
        <v>3</v>
      </c>
      <c r="B16" s="48" t="s">
        <v>55</v>
      </c>
      <c r="C16" s="49" t="s">
        <v>27</v>
      </c>
      <c r="D16" s="50"/>
      <c r="E16" s="33"/>
      <c r="F16" s="34"/>
      <c r="G16" s="59"/>
      <c r="H16" s="62"/>
      <c r="I16" s="24"/>
      <c r="J16" s="111"/>
      <c r="K16" s="75"/>
      <c r="L16" s="8"/>
      <c r="M16" s="113"/>
    </row>
    <row r="17" spans="1:13" ht="25.5" x14ac:dyDescent="0.2">
      <c r="A17" s="32">
        <v>4</v>
      </c>
      <c r="B17" s="48" t="s">
        <v>77</v>
      </c>
      <c r="C17" s="49" t="s">
        <v>27</v>
      </c>
      <c r="D17" s="50"/>
      <c r="E17" s="33"/>
      <c r="F17" s="34"/>
      <c r="G17" s="59"/>
      <c r="H17" s="62"/>
      <c r="I17" s="24"/>
      <c r="J17" s="111"/>
      <c r="K17" s="75"/>
      <c r="L17" s="8"/>
      <c r="M17" s="113"/>
    </row>
    <row r="18" spans="1:13" ht="25.5" x14ac:dyDescent="0.2">
      <c r="A18" s="32">
        <v>5</v>
      </c>
      <c r="B18" s="48" t="s">
        <v>57</v>
      </c>
      <c r="C18" s="49" t="s">
        <v>27</v>
      </c>
      <c r="D18" s="50"/>
      <c r="E18" s="33"/>
      <c r="F18" s="34"/>
      <c r="G18" s="59"/>
      <c r="H18" s="62"/>
      <c r="I18" s="24"/>
      <c r="J18" s="110"/>
      <c r="K18" s="75" t="s">
        <v>11</v>
      </c>
      <c r="L18" s="8"/>
      <c r="M18" s="114"/>
    </row>
    <row r="19" spans="1:13" ht="25.5" x14ac:dyDescent="0.2">
      <c r="A19" s="32">
        <v>6</v>
      </c>
      <c r="B19" s="48" t="s">
        <v>190</v>
      </c>
      <c r="C19" s="49" t="s">
        <v>27</v>
      </c>
      <c r="D19" s="50"/>
      <c r="E19" s="33"/>
      <c r="F19" s="34"/>
      <c r="G19" s="59"/>
      <c r="H19" s="62"/>
      <c r="I19" s="24"/>
      <c r="J19" s="111"/>
      <c r="K19" s="75"/>
      <c r="L19" s="8"/>
      <c r="M19" s="113"/>
    </row>
    <row r="20" spans="1:13" ht="63.75" customHeight="1" x14ac:dyDescent="0.2">
      <c r="A20" s="32">
        <v>7</v>
      </c>
      <c r="B20" s="48" t="s">
        <v>211</v>
      </c>
      <c r="C20" s="49" t="s">
        <v>27</v>
      </c>
      <c r="D20" s="50"/>
      <c r="E20" s="33"/>
      <c r="F20" s="34"/>
      <c r="G20" s="59"/>
      <c r="H20" s="62"/>
      <c r="I20" s="24"/>
      <c r="J20" s="110"/>
      <c r="K20" s="75" t="s">
        <v>11</v>
      </c>
      <c r="L20" s="8"/>
      <c r="M20" s="114"/>
    </row>
    <row r="21" spans="1:13" ht="38.25" x14ac:dyDescent="0.2">
      <c r="A21" s="32">
        <v>8</v>
      </c>
      <c r="B21" s="48" t="s">
        <v>59</v>
      </c>
      <c r="C21" s="49" t="s">
        <v>27</v>
      </c>
      <c r="D21" s="50"/>
      <c r="E21" s="33"/>
      <c r="F21" s="34"/>
      <c r="G21" s="59"/>
      <c r="H21" s="62"/>
      <c r="I21" s="24"/>
      <c r="J21" s="111"/>
      <c r="K21" s="75"/>
      <c r="L21" s="8"/>
      <c r="M21" s="113"/>
    </row>
    <row r="22" spans="1:13" ht="12.75" customHeight="1" x14ac:dyDescent="0.2">
      <c r="A22" s="124"/>
      <c r="B22" s="233" t="s">
        <v>51</v>
      </c>
      <c r="C22" s="234"/>
      <c r="D22" s="234"/>
      <c r="E22" s="234"/>
      <c r="F22" s="234"/>
      <c r="G22" s="234"/>
      <c r="H22" s="235"/>
      <c r="I22" s="125"/>
      <c r="J22" s="126"/>
      <c r="K22" s="126"/>
      <c r="L22" s="126"/>
      <c r="M22" s="127"/>
    </row>
    <row r="23" spans="1:13" x14ac:dyDescent="0.2">
      <c r="A23" s="32">
        <v>9</v>
      </c>
      <c r="B23" s="48" t="s">
        <v>78</v>
      </c>
      <c r="C23" s="49" t="s">
        <v>27</v>
      </c>
      <c r="D23" s="50"/>
      <c r="E23" s="33"/>
      <c r="F23" s="34"/>
      <c r="G23" s="59"/>
      <c r="H23" s="62"/>
      <c r="I23" s="24"/>
      <c r="J23" s="111"/>
      <c r="K23" s="75"/>
      <c r="L23" s="8"/>
      <c r="M23" s="113"/>
    </row>
    <row r="24" spans="1:13" x14ac:dyDescent="0.2">
      <c r="A24" s="32">
        <v>10</v>
      </c>
      <c r="B24" s="48" t="s">
        <v>61</v>
      </c>
      <c r="C24" s="49" t="s">
        <v>27</v>
      </c>
      <c r="D24" s="50"/>
      <c r="E24" s="33"/>
      <c r="F24" s="34"/>
      <c r="G24" s="59"/>
      <c r="H24" s="62"/>
      <c r="I24" s="24"/>
      <c r="J24" s="111"/>
      <c r="K24" s="75"/>
      <c r="L24" s="8"/>
      <c r="M24" s="113"/>
    </row>
    <row r="25" spans="1:13" x14ac:dyDescent="0.2">
      <c r="A25" s="32">
        <v>11</v>
      </c>
      <c r="B25" s="48" t="s">
        <v>197</v>
      </c>
      <c r="C25" s="49" t="s">
        <v>27</v>
      </c>
      <c r="D25" s="50"/>
      <c r="E25" s="33"/>
      <c r="F25" s="34"/>
      <c r="G25" s="59"/>
      <c r="H25" s="62"/>
      <c r="I25" s="24"/>
      <c r="J25" s="187"/>
      <c r="K25" s="75" t="s">
        <v>11</v>
      </c>
      <c r="L25" s="8"/>
      <c r="M25" s="114"/>
    </row>
    <row r="26" spans="1:13" ht="25.5" x14ac:dyDescent="0.2">
      <c r="A26" s="32">
        <v>12</v>
      </c>
      <c r="B26" s="59" t="s">
        <v>80</v>
      </c>
      <c r="C26" s="49" t="s">
        <v>27</v>
      </c>
      <c r="D26" s="50"/>
      <c r="E26" s="33"/>
      <c r="F26" s="34"/>
      <c r="G26" s="59"/>
      <c r="H26" s="62"/>
      <c r="I26" s="24"/>
      <c r="J26" s="111"/>
      <c r="K26" s="75"/>
      <c r="L26" s="8"/>
      <c r="M26" s="113"/>
    </row>
    <row r="27" spans="1:13" x14ac:dyDescent="0.2">
      <c r="A27" s="32">
        <v>13</v>
      </c>
      <c r="B27" s="48" t="s">
        <v>63</v>
      </c>
      <c r="C27" s="49" t="s">
        <v>27</v>
      </c>
      <c r="D27" s="50"/>
      <c r="E27" s="33"/>
      <c r="F27" s="34"/>
      <c r="G27" s="59"/>
      <c r="H27" s="62"/>
      <c r="I27" s="24"/>
      <c r="J27" s="110"/>
      <c r="K27" s="75" t="s">
        <v>11</v>
      </c>
      <c r="L27" s="8"/>
      <c r="M27" s="114"/>
    </row>
    <row r="28" spans="1:13" x14ac:dyDescent="0.2">
      <c r="A28" s="32">
        <v>14</v>
      </c>
      <c r="B28" s="48" t="s">
        <v>64</v>
      </c>
      <c r="C28" s="49" t="s">
        <v>27</v>
      </c>
      <c r="D28" s="50"/>
      <c r="E28" s="33"/>
      <c r="F28" s="34"/>
      <c r="G28" s="59"/>
      <c r="H28" s="62"/>
      <c r="I28" s="24"/>
      <c r="J28" s="111"/>
      <c r="K28" s="75"/>
      <c r="L28" s="8"/>
      <c r="M28" s="113"/>
    </row>
    <row r="29" spans="1:13" x14ac:dyDescent="0.2">
      <c r="A29" s="32">
        <v>15</v>
      </c>
      <c r="B29" s="48" t="s">
        <v>65</v>
      </c>
      <c r="C29" s="49" t="s">
        <v>27</v>
      </c>
      <c r="D29" s="50"/>
      <c r="E29" s="33"/>
      <c r="F29" s="34"/>
      <c r="G29" s="59"/>
      <c r="H29" s="62"/>
      <c r="I29" s="24"/>
      <c r="J29" s="110"/>
      <c r="K29" s="75" t="s">
        <v>11</v>
      </c>
      <c r="L29" s="8"/>
      <c r="M29" s="114"/>
    </row>
    <row r="30" spans="1:13" ht="38.25" x14ac:dyDescent="0.2">
      <c r="A30" s="32">
        <v>16</v>
      </c>
      <c r="B30" s="48" t="s">
        <v>188</v>
      </c>
      <c r="C30" s="49" t="s">
        <v>27</v>
      </c>
      <c r="D30" s="50"/>
      <c r="E30" s="33"/>
      <c r="F30" s="34"/>
      <c r="G30" s="59"/>
      <c r="H30" s="62"/>
      <c r="I30" s="24"/>
      <c r="J30" s="110"/>
      <c r="K30" s="75" t="s">
        <v>11</v>
      </c>
      <c r="L30" s="8"/>
      <c r="M30" s="114"/>
    </row>
    <row r="31" spans="1:13" ht="25.5" x14ac:dyDescent="0.2">
      <c r="A31" s="32">
        <v>17</v>
      </c>
      <c r="B31" s="73" t="s">
        <v>66</v>
      </c>
      <c r="C31" s="47"/>
      <c r="D31" s="50" t="s">
        <v>27</v>
      </c>
      <c r="E31" s="33">
        <f>SUM($F31/$F$39*$E$49)</f>
        <v>0</v>
      </c>
      <c r="F31" s="35">
        <v>5</v>
      </c>
      <c r="G31" s="59"/>
      <c r="H31" s="63">
        <v>0</v>
      </c>
      <c r="I31" s="24"/>
      <c r="J31" s="111"/>
      <c r="K31" s="75"/>
      <c r="L31" s="8">
        <f t="shared" ref="L31:L33" si="0">SUM(($E31/$F31)*($F31-K31))</f>
        <v>0</v>
      </c>
      <c r="M31" s="113"/>
    </row>
    <row r="32" spans="1:13" ht="25.5" x14ac:dyDescent="0.2">
      <c r="A32" s="32">
        <v>18</v>
      </c>
      <c r="B32" s="48" t="s">
        <v>81</v>
      </c>
      <c r="C32" s="49" t="s">
        <v>27</v>
      </c>
      <c r="D32" s="50"/>
      <c r="E32" s="33"/>
      <c r="F32" s="34"/>
      <c r="G32" s="59"/>
      <c r="H32" s="62"/>
      <c r="I32" s="24"/>
      <c r="J32" s="111"/>
      <c r="K32" s="75"/>
      <c r="L32" s="8"/>
      <c r="M32" s="113"/>
    </row>
    <row r="33" spans="1:13" ht="25.5" x14ac:dyDescent="0.2">
      <c r="A33" s="32">
        <v>19</v>
      </c>
      <c r="B33" s="73" t="s">
        <v>82</v>
      </c>
      <c r="C33" s="47"/>
      <c r="D33" s="50" t="s">
        <v>27</v>
      </c>
      <c r="E33" s="33">
        <f>SUM($F33/$F$39*$E$49)</f>
        <v>0</v>
      </c>
      <c r="F33" s="34">
        <v>2</v>
      </c>
      <c r="G33" s="59"/>
      <c r="H33" s="63">
        <v>0</v>
      </c>
      <c r="I33" s="24"/>
      <c r="J33" s="111"/>
      <c r="K33" s="75"/>
      <c r="L33" s="8">
        <f t="shared" si="0"/>
        <v>0</v>
      </c>
      <c r="M33" s="113"/>
    </row>
    <row r="34" spans="1:13" ht="12.75" customHeight="1" x14ac:dyDescent="0.2">
      <c r="A34" s="124"/>
      <c r="B34" s="233" t="s">
        <v>52</v>
      </c>
      <c r="C34" s="234"/>
      <c r="D34" s="234"/>
      <c r="E34" s="234"/>
      <c r="F34" s="234"/>
      <c r="G34" s="234"/>
      <c r="H34" s="235"/>
      <c r="I34" s="125"/>
      <c r="J34" s="126"/>
      <c r="K34" s="126"/>
      <c r="L34" s="126"/>
      <c r="M34" s="127"/>
    </row>
    <row r="35" spans="1:13" ht="25.5" x14ac:dyDescent="0.2">
      <c r="A35" s="32">
        <v>20</v>
      </c>
      <c r="B35" s="48" t="s">
        <v>69</v>
      </c>
      <c r="C35" s="49" t="s">
        <v>27</v>
      </c>
      <c r="D35" s="50"/>
      <c r="E35" s="33"/>
      <c r="F35" s="34"/>
      <c r="G35" s="59"/>
      <c r="H35" s="62"/>
      <c r="I35" s="24"/>
      <c r="J35" s="111"/>
      <c r="K35" s="75"/>
      <c r="L35" s="8"/>
      <c r="M35" s="113"/>
    </row>
    <row r="36" spans="1:13" ht="25.5" x14ac:dyDescent="0.2">
      <c r="A36" s="32">
        <v>21</v>
      </c>
      <c r="B36" s="48" t="s">
        <v>74</v>
      </c>
      <c r="C36" s="49" t="s">
        <v>27</v>
      </c>
      <c r="D36" s="50"/>
      <c r="E36" s="33"/>
      <c r="F36" s="34"/>
      <c r="G36" s="59"/>
      <c r="H36" s="62"/>
      <c r="I36" s="24"/>
      <c r="J36" s="111"/>
      <c r="K36" s="75"/>
      <c r="L36" s="8"/>
      <c r="M36" s="113"/>
    </row>
    <row r="37" spans="1:13" ht="38.25" x14ac:dyDescent="0.2">
      <c r="A37" s="32">
        <v>22</v>
      </c>
      <c r="B37" s="48" t="s">
        <v>83</v>
      </c>
      <c r="C37" s="49" t="s">
        <v>27</v>
      </c>
      <c r="D37" s="50"/>
      <c r="E37" s="33"/>
      <c r="F37" s="34"/>
      <c r="G37" s="59"/>
      <c r="H37" s="62"/>
      <c r="I37" s="24"/>
      <c r="J37" s="111"/>
      <c r="K37" s="75"/>
      <c r="L37" s="8"/>
      <c r="M37" s="113"/>
    </row>
    <row r="38" spans="1:13" ht="28.5" customHeight="1" thickBot="1" x14ac:dyDescent="0.25">
      <c r="A38" s="102">
        <v>23</v>
      </c>
      <c r="B38" s="103" t="s">
        <v>84</v>
      </c>
      <c r="C38" s="104"/>
      <c r="D38" s="105" t="s">
        <v>27</v>
      </c>
      <c r="E38" s="61">
        <f>SUM($F38/$F$39*$E$49)</f>
        <v>0</v>
      </c>
      <c r="F38" s="106">
        <v>1</v>
      </c>
      <c r="G38" s="74"/>
      <c r="H38" s="107">
        <v>0</v>
      </c>
      <c r="I38" s="36"/>
      <c r="J38" s="112"/>
      <c r="K38" s="108"/>
      <c r="L38" s="60">
        <f t="shared" ref="L38" si="1">SUM(($E38/$F38)*($F38-K38))</f>
        <v>0</v>
      </c>
      <c r="M38" s="115"/>
    </row>
    <row r="39" spans="1:13" ht="15" x14ac:dyDescent="0.2">
      <c r="A39" s="94"/>
      <c r="B39" s="95"/>
      <c r="C39" s="96"/>
      <c r="D39" s="96"/>
      <c r="E39" s="37">
        <f>SUM(E14:E38)</f>
        <v>0</v>
      </c>
      <c r="F39" s="97">
        <f>SUM(F14:F38)</f>
        <v>8</v>
      </c>
      <c r="G39" s="210" t="s">
        <v>0</v>
      </c>
      <c r="H39" s="211"/>
      <c r="I39" s="98"/>
      <c r="J39" s="99"/>
      <c r="K39" s="100">
        <f>SUM(K14:K38)</f>
        <v>0</v>
      </c>
      <c r="L39" s="101"/>
      <c r="M39" s="53"/>
    </row>
    <row r="40" spans="1:13" s="2" customFormat="1" ht="15" x14ac:dyDescent="0.2">
      <c r="A40" s="25"/>
      <c r="B40" s="54"/>
      <c r="C40" s="56"/>
      <c r="D40" s="58"/>
      <c r="E40" s="33"/>
      <c r="F40" s="51"/>
      <c r="G40" s="216" t="s">
        <v>14</v>
      </c>
      <c r="H40" s="217"/>
      <c r="I40" s="19"/>
      <c r="J40" s="20"/>
      <c r="K40" s="9"/>
      <c r="L40" s="8">
        <f>SUM(L14:L38)</f>
        <v>0</v>
      </c>
      <c r="M40" s="22"/>
    </row>
    <row r="41" spans="1:13" s="2" customFormat="1" ht="15" x14ac:dyDescent="0.2">
      <c r="A41" s="25"/>
      <c r="B41" s="54"/>
      <c r="C41" s="56"/>
      <c r="D41" s="58"/>
      <c r="E41" s="33"/>
      <c r="F41" s="51"/>
      <c r="G41" s="218" t="s">
        <v>28</v>
      </c>
      <c r="H41" s="219"/>
      <c r="I41" s="19"/>
      <c r="J41" s="20"/>
      <c r="K41" s="14">
        <v>0</v>
      </c>
      <c r="L41" s="8"/>
      <c r="M41" s="22"/>
    </row>
    <row r="42" spans="1:13" s="2" customFormat="1" ht="15.75" thickBot="1" x14ac:dyDescent="0.25">
      <c r="A42" s="26"/>
      <c r="B42" s="55"/>
      <c r="C42" s="57"/>
      <c r="D42" s="57"/>
      <c r="E42" s="61"/>
      <c r="F42" s="52"/>
      <c r="G42" s="220" t="s">
        <v>16</v>
      </c>
      <c r="H42" s="221"/>
      <c r="I42" s="27"/>
      <c r="J42" s="21"/>
      <c r="K42" s="28"/>
      <c r="L42" s="60">
        <f>SUM(L40+L54)</f>
        <v>0</v>
      </c>
      <c r="M42" s="122"/>
    </row>
    <row r="43" spans="1:13" s="2" customFormat="1" ht="15" customHeight="1" x14ac:dyDescent="0.2">
      <c r="C43" s="15"/>
      <c r="H43" s="5"/>
    </row>
    <row r="44" spans="1:13" s="2" customFormat="1" ht="15" customHeight="1" x14ac:dyDescent="0.2">
      <c r="C44" s="15"/>
      <c r="E44" s="16"/>
      <c r="F44" s="16"/>
    </row>
    <row r="45" spans="1:13" ht="15" customHeight="1" x14ac:dyDescent="0.2">
      <c r="F45" s="3"/>
      <c r="G45" s="3"/>
      <c r="H45" s="3"/>
      <c r="I45" s="3"/>
      <c r="J45" s="3"/>
      <c r="K45" s="3"/>
    </row>
    <row r="46" spans="1:13" ht="15" customHeight="1" thickBot="1" x14ac:dyDescent="0.25">
      <c r="B46" s="17" t="s">
        <v>25</v>
      </c>
      <c r="C46" s="18"/>
      <c r="D46" s="17"/>
      <c r="E46" s="71"/>
      <c r="F46" s="3"/>
      <c r="G46" s="3"/>
      <c r="H46" s="72"/>
      <c r="I46" s="72"/>
      <c r="J46" s="69"/>
      <c r="K46" s="70"/>
      <c r="L46" s="13"/>
      <c r="M46" s="13"/>
    </row>
    <row r="47" spans="1:13" ht="12.75" customHeight="1" x14ac:dyDescent="0.2">
      <c r="B47" s="43" t="s">
        <v>15</v>
      </c>
      <c r="C47" s="222"/>
      <c r="D47" s="223"/>
      <c r="E47" s="31"/>
      <c r="F47" s="11"/>
      <c r="G47" s="64" t="s">
        <v>46</v>
      </c>
      <c r="H47" s="64" t="s">
        <v>19</v>
      </c>
      <c r="I47" s="64" t="s">
        <v>13</v>
      </c>
      <c r="J47" s="65" t="s">
        <v>12</v>
      </c>
      <c r="K47" s="65" t="s">
        <v>2</v>
      </c>
      <c r="L47" s="66" t="s">
        <v>31</v>
      </c>
    </row>
    <row r="48" spans="1:13" ht="12.75" customHeight="1" x14ac:dyDescent="0.2">
      <c r="B48" s="44" t="s">
        <v>22</v>
      </c>
      <c r="C48" s="212">
        <v>0.6</v>
      </c>
      <c r="D48" s="213"/>
      <c r="E48" s="29">
        <f>SUM(C47)</f>
        <v>0</v>
      </c>
      <c r="F48" s="11"/>
      <c r="G48" s="67"/>
      <c r="H48" s="116"/>
      <c r="I48" s="182"/>
      <c r="J48" s="183"/>
      <c r="K48" s="184"/>
      <c r="L48" s="79">
        <f t="shared" ref="L48:L53" si="2">SUM($H48*K48)</f>
        <v>0</v>
      </c>
    </row>
    <row r="49" spans="1:13" ht="13.5" customHeight="1" thickBot="1" x14ac:dyDescent="0.25">
      <c r="B49" s="45" t="s">
        <v>23</v>
      </c>
      <c r="C49" s="214">
        <v>0.4</v>
      </c>
      <c r="D49" s="215"/>
      <c r="E49" s="30">
        <f>SUM(E48/C48*C49)</f>
        <v>0</v>
      </c>
      <c r="F49" s="11"/>
      <c r="G49" s="67"/>
      <c r="H49" s="116"/>
      <c r="I49" s="182"/>
      <c r="J49" s="183"/>
      <c r="K49" s="184"/>
      <c r="L49" s="79">
        <f t="shared" si="2"/>
        <v>0</v>
      </c>
    </row>
    <row r="50" spans="1:13" x14ac:dyDescent="0.2">
      <c r="D50" s="11"/>
      <c r="E50" s="11"/>
      <c r="F50" s="11"/>
      <c r="G50" s="67"/>
      <c r="H50" s="116"/>
      <c r="I50" s="182"/>
      <c r="J50" s="183"/>
      <c r="K50" s="184"/>
      <c r="L50" s="79">
        <f t="shared" si="2"/>
        <v>0</v>
      </c>
    </row>
    <row r="51" spans="1:13" x14ac:dyDescent="0.2">
      <c r="D51" s="11"/>
      <c r="E51" s="11"/>
      <c r="F51" s="11"/>
      <c r="G51" s="67"/>
      <c r="H51" s="116"/>
      <c r="I51" s="182"/>
      <c r="J51" s="183"/>
      <c r="K51" s="184"/>
      <c r="L51" s="79">
        <f t="shared" si="2"/>
        <v>0</v>
      </c>
    </row>
    <row r="52" spans="1:13" x14ac:dyDescent="0.2">
      <c r="D52" s="11"/>
      <c r="E52" s="11"/>
      <c r="F52" s="11"/>
      <c r="G52" s="67"/>
      <c r="H52" s="116"/>
      <c r="I52" s="182"/>
      <c r="J52" s="183"/>
      <c r="K52" s="184"/>
      <c r="L52" s="79">
        <f t="shared" si="2"/>
        <v>0</v>
      </c>
    </row>
    <row r="53" spans="1:13" ht="13.5" thickBot="1" x14ac:dyDescent="0.25">
      <c r="G53" s="68"/>
      <c r="H53" s="116"/>
      <c r="I53" s="185"/>
      <c r="J53" s="186"/>
      <c r="K53" s="184"/>
      <c r="L53" s="79">
        <f t="shared" si="2"/>
        <v>0</v>
      </c>
    </row>
    <row r="54" spans="1:13" ht="15" customHeight="1" thickBot="1" x14ac:dyDescent="0.25">
      <c r="G54" s="78"/>
      <c r="H54" s="77"/>
      <c r="I54" s="77" t="s">
        <v>11</v>
      </c>
      <c r="J54" s="77"/>
      <c r="K54" s="118" t="s">
        <v>20</v>
      </c>
      <c r="L54" s="80">
        <f>SUM(L48:L53)</f>
        <v>0</v>
      </c>
    </row>
    <row r="55" spans="1:13" ht="15" customHeight="1" x14ac:dyDescent="0.2">
      <c r="G55" s="13"/>
      <c r="H55" s="13"/>
      <c r="I55" s="12"/>
    </row>
    <row r="56" spans="1:13" ht="15" customHeight="1" x14ac:dyDescent="0.2">
      <c r="G56" s="13"/>
    </row>
    <row r="57" spans="1:13" ht="15" customHeight="1" x14ac:dyDescent="0.2"/>
    <row r="58" spans="1:13" ht="15" customHeight="1" x14ac:dyDescent="0.2"/>
    <row r="59" spans="1:13" ht="19.5" customHeight="1" x14ac:dyDescent="0.2">
      <c r="A59" s="85" t="s">
        <v>37</v>
      </c>
      <c r="B59" s="85"/>
      <c r="C59" s="86" t="s">
        <v>38</v>
      </c>
      <c r="D59" s="91"/>
      <c r="E59" s="91"/>
      <c r="F59" s="91"/>
      <c r="G59" s="87"/>
      <c r="H59" s="86" t="s">
        <v>39</v>
      </c>
      <c r="I59" s="91"/>
      <c r="J59" s="87"/>
      <c r="K59" s="91" t="s">
        <v>40</v>
      </c>
      <c r="L59" s="87"/>
      <c r="M59" s="85" t="s">
        <v>41</v>
      </c>
    </row>
    <row r="60" spans="1:13" ht="19.5" customHeight="1" x14ac:dyDescent="0.2">
      <c r="A60" s="84" t="s">
        <v>45</v>
      </c>
      <c r="B60" s="84"/>
      <c r="C60" s="120" t="s">
        <v>44</v>
      </c>
      <c r="D60" s="93"/>
      <c r="E60" s="93"/>
      <c r="F60" s="93"/>
      <c r="G60" s="121"/>
      <c r="H60" s="120" t="s">
        <v>47</v>
      </c>
      <c r="I60" s="93"/>
      <c r="J60" s="121"/>
      <c r="K60" s="117" t="s">
        <v>42</v>
      </c>
      <c r="L60" s="92"/>
      <c r="M60" s="84" t="s">
        <v>43</v>
      </c>
    </row>
  </sheetData>
  <protectedRanges>
    <protectedRange sqref="J54 L48:L54 G48:H53" name="Område1_1_3"/>
  </protectedRanges>
  <mergeCells count="12">
    <mergeCell ref="J10:M10"/>
    <mergeCell ref="J11:M11"/>
    <mergeCell ref="B13:H13"/>
    <mergeCell ref="B22:H22"/>
    <mergeCell ref="B34:H34"/>
    <mergeCell ref="G39:H39"/>
    <mergeCell ref="C49:D49"/>
    <mergeCell ref="G40:H40"/>
    <mergeCell ref="G41:H41"/>
    <mergeCell ref="G42:H42"/>
    <mergeCell ref="C47:D47"/>
    <mergeCell ref="C48:D48"/>
  </mergeCells>
  <conditionalFormatting sqref="F39">
    <cfRule type="cellIs" dxfId="7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6B4BC-DFD7-4DC1-80FF-E095BE8ED181}">
  <sheetPr codeName="Blad8"/>
  <dimension ref="A1:M61"/>
  <sheetViews>
    <sheetView showGridLines="0" topLeftCell="C1" zoomScale="90" zoomScaleNormal="90" zoomScaleSheetLayoutView="80" workbookViewId="0">
      <selection activeCell="J30" sqref="J30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8">
        <v>43486</v>
      </c>
      <c r="L6" s="88"/>
      <c r="M6" s="121" t="s">
        <v>209</v>
      </c>
    </row>
    <row r="7" spans="1:13" ht="15" customHeight="1" x14ac:dyDescent="0.2">
      <c r="A7" s="12"/>
      <c r="B7" s="12"/>
      <c r="C7" s="123"/>
      <c r="D7" s="12"/>
      <c r="E7" s="12"/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53</v>
      </c>
      <c r="B10" s="153"/>
      <c r="C10" s="153"/>
      <c r="D10" s="153"/>
      <c r="E10" s="153"/>
      <c r="F10" s="153"/>
      <c r="G10" s="153"/>
      <c r="H10" s="154"/>
      <c r="I10" s="46" t="s">
        <v>9</v>
      </c>
      <c r="J10" s="224" t="s">
        <v>230</v>
      </c>
      <c r="K10" s="225"/>
      <c r="L10" s="225"/>
      <c r="M10" s="226"/>
    </row>
    <row r="11" spans="1:13" ht="14.2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27" t="s">
        <v>232</v>
      </c>
      <c r="K11" s="228"/>
      <c r="L11" s="228"/>
      <c r="M11" s="229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ht="12.75" customHeight="1" x14ac:dyDescent="0.2">
      <c r="A13" s="149"/>
      <c r="B13" s="230" t="s">
        <v>50</v>
      </c>
      <c r="C13" s="231"/>
      <c r="D13" s="231"/>
      <c r="E13" s="231"/>
      <c r="F13" s="231"/>
      <c r="G13" s="231"/>
      <c r="H13" s="232"/>
      <c r="I13" s="150"/>
      <c r="J13" s="151"/>
      <c r="K13" s="151"/>
      <c r="L13" s="151"/>
      <c r="M13" s="152"/>
    </row>
    <row r="14" spans="1:13" s="109" customFormat="1" ht="25.5" x14ac:dyDescent="0.2">
      <c r="A14" s="128">
        <v>1</v>
      </c>
      <c r="B14" s="129" t="s">
        <v>76</v>
      </c>
      <c r="C14" s="130" t="s">
        <v>27</v>
      </c>
      <c r="D14" s="131"/>
      <c r="E14" s="132"/>
      <c r="F14" s="133"/>
      <c r="G14" s="134"/>
      <c r="H14" s="135"/>
      <c r="I14" s="136" t="s">
        <v>215</v>
      </c>
      <c r="J14" s="137" t="s">
        <v>233</v>
      </c>
      <c r="K14" s="138"/>
      <c r="L14" s="139"/>
      <c r="M14" s="140"/>
    </row>
    <row r="15" spans="1:13" ht="38.25" x14ac:dyDescent="0.2">
      <c r="A15" s="32">
        <v>2</v>
      </c>
      <c r="B15" s="48" t="s">
        <v>85</v>
      </c>
      <c r="C15" s="49" t="s">
        <v>27</v>
      </c>
      <c r="D15" s="50"/>
      <c r="E15" s="33"/>
      <c r="F15" s="34"/>
      <c r="G15" s="59"/>
      <c r="H15" s="62"/>
      <c r="I15" s="24" t="s">
        <v>215</v>
      </c>
      <c r="J15" s="137" t="s">
        <v>233</v>
      </c>
      <c r="K15" s="75" t="s">
        <v>11</v>
      </c>
      <c r="L15" s="8"/>
      <c r="M15" s="114"/>
    </row>
    <row r="16" spans="1:13" x14ac:dyDescent="0.2">
      <c r="A16" s="32">
        <v>3</v>
      </c>
      <c r="B16" s="48" t="s">
        <v>93</v>
      </c>
      <c r="C16" s="49" t="s">
        <v>27</v>
      </c>
      <c r="D16" s="50"/>
      <c r="E16" s="33"/>
      <c r="F16" s="34"/>
      <c r="G16" s="59"/>
      <c r="H16" s="62"/>
      <c r="I16" s="24" t="s">
        <v>215</v>
      </c>
      <c r="J16" s="110"/>
      <c r="K16" s="75" t="s">
        <v>11</v>
      </c>
      <c r="L16" s="8"/>
      <c r="M16" s="114"/>
    </row>
    <row r="17" spans="1:13" x14ac:dyDescent="0.2">
      <c r="A17" s="32">
        <v>4</v>
      </c>
      <c r="B17" s="48" t="s">
        <v>55</v>
      </c>
      <c r="C17" s="49" t="s">
        <v>27</v>
      </c>
      <c r="D17" s="50"/>
      <c r="E17" s="33"/>
      <c r="F17" s="34"/>
      <c r="G17" s="59"/>
      <c r="H17" s="62"/>
      <c r="I17" s="24" t="s">
        <v>215</v>
      </c>
      <c r="J17" s="111"/>
      <c r="K17" s="75"/>
      <c r="L17" s="8"/>
      <c r="M17" s="113"/>
    </row>
    <row r="18" spans="1:13" ht="38.25" x14ac:dyDescent="0.2">
      <c r="A18" s="32">
        <v>5</v>
      </c>
      <c r="B18" s="48" t="s">
        <v>86</v>
      </c>
      <c r="C18" s="49" t="s">
        <v>27</v>
      </c>
      <c r="D18" s="50"/>
      <c r="E18" s="33"/>
      <c r="F18" s="34"/>
      <c r="G18" s="59"/>
      <c r="H18" s="62"/>
      <c r="I18" s="24" t="s">
        <v>215</v>
      </c>
      <c r="J18" s="110" t="s">
        <v>234</v>
      </c>
      <c r="K18" s="75" t="s">
        <v>11</v>
      </c>
      <c r="L18" s="8"/>
      <c r="M18" s="114"/>
    </row>
    <row r="19" spans="1:13" ht="38.25" x14ac:dyDescent="0.2">
      <c r="A19" s="32">
        <v>6</v>
      </c>
      <c r="B19" s="48" t="s">
        <v>87</v>
      </c>
      <c r="C19" s="49" t="s">
        <v>27</v>
      </c>
      <c r="D19" s="50"/>
      <c r="E19" s="33"/>
      <c r="F19" s="34"/>
      <c r="G19" s="59"/>
      <c r="H19" s="62"/>
      <c r="I19" s="24" t="s">
        <v>215</v>
      </c>
      <c r="J19" s="111" t="s">
        <v>234</v>
      </c>
      <c r="K19" s="75"/>
      <c r="L19" s="8"/>
      <c r="M19" s="113"/>
    </row>
    <row r="20" spans="1:13" ht="25.5" x14ac:dyDescent="0.2">
      <c r="A20" s="32">
        <v>7</v>
      </c>
      <c r="B20" s="48" t="s">
        <v>190</v>
      </c>
      <c r="C20" s="49" t="s">
        <v>27</v>
      </c>
      <c r="D20" s="50"/>
      <c r="E20" s="33"/>
      <c r="F20" s="34"/>
      <c r="G20" s="59"/>
      <c r="H20" s="62"/>
      <c r="I20" s="24" t="s">
        <v>215</v>
      </c>
      <c r="J20" s="110" t="s">
        <v>252</v>
      </c>
      <c r="K20" s="75" t="s">
        <v>11</v>
      </c>
      <c r="L20" s="8"/>
      <c r="M20" s="114"/>
    </row>
    <row r="21" spans="1:13" ht="38.25" x14ac:dyDescent="0.2">
      <c r="A21" s="32">
        <v>8</v>
      </c>
      <c r="B21" s="48" t="s">
        <v>88</v>
      </c>
      <c r="C21" s="49" t="s">
        <v>27</v>
      </c>
      <c r="D21" s="50"/>
      <c r="E21" s="33"/>
      <c r="F21" s="34"/>
      <c r="G21" s="59"/>
      <c r="H21" s="62"/>
      <c r="I21" s="24" t="s">
        <v>215</v>
      </c>
      <c r="J21" s="111" t="s">
        <v>271</v>
      </c>
      <c r="K21" s="75"/>
      <c r="L21" s="8"/>
      <c r="M21" s="113"/>
    </row>
    <row r="22" spans="1:13" ht="38.25" x14ac:dyDescent="0.2">
      <c r="A22" s="32">
        <v>9</v>
      </c>
      <c r="B22" s="48" t="s">
        <v>59</v>
      </c>
      <c r="C22" s="49" t="s">
        <v>27</v>
      </c>
      <c r="D22" s="50"/>
      <c r="E22" s="33"/>
      <c r="F22" s="34"/>
      <c r="G22" s="59"/>
      <c r="H22" s="62"/>
      <c r="I22" s="24" t="s">
        <v>215</v>
      </c>
      <c r="J22" s="111" t="s">
        <v>272</v>
      </c>
      <c r="K22" s="75"/>
      <c r="L22" s="8"/>
      <c r="M22" s="113"/>
    </row>
    <row r="23" spans="1:13" ht="12.75" customHeight="1" x14ac:dyDescent="0.2">
      <c r="A23" s="124"/>
      <c r="B23" s="233" t="s">
        <v>51</v>
      </c>
      <c r="C23" s="234"/>
      <c r="D23" s="234"/>
      <c r="E23" s="234"/>
      <c r="F23" s="234"/>
      <c r="G23" s="234"/>
      <c r="H23" s="235"/>
      <c r="I23" s="125"/>
      <c r="J23" s="126"/>
      <c r="K23" s="126"/>
      <c r="L23" s="126"/>
      <c r="M23" s="127"/>
    </row>
    <row r="24" spans="1:13" x14ac:dyDescent="0.2">
      <c r="A24" s="32">
        <v>10</v>
      </c>
      <c r="B24" s="48" t="s">
        <v>78</v>
      </c>
      <c r="C24" s="49" t="s">
        <v>27</v>
      </c>
      <c r="D24" s="50"/>
      <c r="E24" s="33"/>
      <c r="F24" s="34"/>
      <c r="G24" s="59"/>
      <c r="H24" s="62"/>
      <c r="I24" s="24" t="s">
        <v>215</v>
      </c>
      <c r="J24" s="111"/>
      <c r="K24" s="75"/>
      <c r="L24" s="8"/>
      <c r="M24" s="113"/>
    </row>
    <row r="25" spans="1:13" x14ac:dyDescent="0.2">
      <c r="A25" s="32">
        <v>11</v>
      </c>
      <c r="B25" s="48" t="s">
        <v>61</v>
      </c>
      <c r="C25" s="49" t="s">
        <v>27</v>
      </c>
      <c r="D25" s="50"/>
      <c r="E25" s="33"/>
      <c r="F25" s="34"/>
      <c r="G25" s="59"/>
      <c r="H25" s="62"/>
      <c r="I25" s="24" t="s">
        <v>215</v>
      </c>
      <c r="J25" s="111"/>
      <c r="K25" s="75"/>
      <c r="L25" s="8"/>
      <c r="M25" s="113"/>
    </row>
    <row r="26" spans="1:13" x14ac:dyDescent="0.2">
      <c r="A26" s="32">
        <v>12</v>
      </c>
      <c r="B26" s="48" t="s">
        <v>197</v>
      </c>
      <c r="C26" s="49" t="s">
        <v>27</v>
      </c>
      <c r="D26" s="50"/>
      <c r="E26" s="33"/>
      <c r="F26" s="34"/>
      <c r="G26" s="59"/>
      <c r="H26" s="62"/>
      <c r="I26" s="24" t="s">
        <v>215</v>
      </c>
      <c r="J26" s="110"/>
      <c r="K26" s="75" t="s">
        <v>11</v>
      </c>
      <c r="L26" s="8"/>
      <c r="M26" s="114"/>
    </row>
    <row r="27" spans="1:13" ht="25.5" x14ac:dyDescent="0.2">
      <c r="A27" s="32">
        <v>13</v>
      </c>
      <c r="B27" s="59" t="s">
        <v>80</v>
      </c>
      <c r="C27" s="49" t="s">
        <v>27</v>
      </c>
      <c r="D27" s="50"/>
      <c r="E27" s="33"/>
      <c r="F27" s="34"/>
      <c r="G27" s="59"/>
      <c r="H27" s="62"/>
      <c r="I27" s="24" t="s">
        <v>215</v>
      </c>
      <c r="J27" s="111"/>
      <c r="K27" s="75"/>
      <c r="L27" s="8"/>
      <c r="M27" s="113"/>
    </row>
    <row r="28" spans="1:13" ht="25.5" x14ac:dyDescent="0.2">
      <c r="A28" s="32">
        <v>14</v>
      </c>
      <c r="B28" s="73" t="s">
        <v>89</v>
      </c>
      <c r="C28" s="47"/>
      <c r="D28" s="50" t="s">
        <v>27</v>
      </c>
      <c r="E28" s="33">
        <f>SUM($F28/$F$40*$E$50)</f>
        <v>0</v>
      </c>
      <c r="F28" s="35">
        <v>3</v>
      </c>
      <c r="G28" s="59"/>
      <c r="H28" s="63">
        <v>0</v>
      </c>
      <c r="I28" s="24" t="s">
        <v>221</v>
      </c>
      <c r="J28" s="111" t="s">
        <v>231</v>
      </c>
      <c r="K28" s="75"/>
      <c r="L28" s="8">
        <f t="shared" ref="L28:L29" si="0">SUM(($E28/$F28)*($F28-K28))</f>
        <v>0</v>
      </c>
      <c r="M28" s="113"/>
    </row>
    <row r="29" spans="1:13" ht="38.25" x14ac:dyDescent="0.2">
      <c r="A29" s="32">
        <v>15</v>
      </c>
      <c r="B29" s="48" t="s">
        <v>172</v>
      </c>
      <c r="C29" s="47"/>
      <c r="D29" s="50" t="s">
        <v>27</v>
      </c>
      <c r="E29" s="33">
        <f>SUM($F29/$F$39*$E$49)</f>
        <v>0</v>
      </c>
      <c r="F29" s="35">
        <v>1</v>
      </c>
      <c r="G29" s="59"/>
      <c r="H29" s="63">
        <v>0</v>
      </c>
      <c r="I29" s="24" t="s">
        <v>215</v>
      </c>
      <c r="J29" s="111" t="s">
        <v>273</v>
      </c>
      <c r="K29" s="75"/>
      <c r="L29" s="8">
        <f t="shared" si="0"/>
        <v>0</v>
      </c>
      <c r="M29" s="113"/>
    </row>
    <row r="30" spans="1:13" x14ac:dyDescent="0.2">
      <c r="A30" s="32">
        <v>16</v>
      </c>
      <c r="B30" s="48" t="s">
        <v>90</v>
      </c>
      <c r="C30" s="49" t="s">
        <v>27</v>
      </c>
      <c r="D30" s="50"/>
      <c r="E30" s="33"/>
      <c r="F30" s="34"/>
      <c r="G30" s="59"/>
      <c r="H30" s="62"/>
      <c r="I30" s="24" t="s">
        <v>215</v>
      </c>
      <c r="J30" s="111"/>
      <c r="K30" s="75"/>
      <c r="L30" s="8"/>
      <c r="M30" s="113"/>
    </row>
    <row r="31" spans="1:13" x14ac:dyDescent="0.2">
      <c r="A31" s="32">
        <v>17</v>
      </c>
      <c r="B31" s="48" t="s">
        <v>65</v>
      </c>
      <c r="C31" s="49" t="s">
        <v>27</v>
      </c>
      <c r="D31" s="50"/>
      <c r="E31" s="33"/>
      <c r="F31" s="34"/>
      <c r="G31" s="59"/>
      <c r="H31" s="62"/>
      <c r="I31" s="24" t="s">
        <v>215</v>
      </c>
      <c r="J31" s="110"/>
      <c r="K31" s="75" t="s">
        <v>11</v>
      </c>
      <c r="L31" s="8"/>
      <c r="M31" s="114"/>
    </row>
    <row r="32" spans="1:13" ht="38.25" x14ac:dyDescent="0.2">
      <c r="A32" s="32">
        <v>18</v>
      </c>
      <c r="B32" s="48" t="s">
        <v>188</v>
      </c>
      <c r="C32" s="49" t="s">
        <v>27</v>
      </c>
      <c r="D32" s="50"/>
      <c r="E32" s="33"/>
      <c r="F32" s="34"/>
      <c r="G32" s="59"/>
      <c r="H32" s="62"/>
      <c r="I32" s="24" t="s">
        <v>215</v>
      </c>
      <c r="J32" s="110"/>
      <c r="K32" s="75" t="s">
        <v>11</v>
      </c>
      <c r="L32" s="8"/>
      <c r="M32" s="114"/>
    </row>
    <row r="33" spans="1:13" ht="25.5" x14ac:dyDescent="0.2">
      <c r="A33" s="32">
        <v>19</v>
      </c>
      <c r="B33" s="73" t="s">
        <v>66</v>
      </c>
      <c r="C33" s="47"/>
      <c r="D33" s="50" t="s">
        <v>27</v>
      </c>
      <c r="E33" s="33">
        <f>SUM($F33/$F$40*$E$50)</f>
        <v>0</v>
      </c>
      <c r="F33" s="35">
        <v>5</v>
      </c>
      <c r="G33" s="59"/>
      <c r="H33" s="63">
        <v>0</v>
      </c>
      <c r="I33" s="24" t="s">
        <v>215</v>
      </c>
      <c r="J33" s="111"/>
      <c r="K33" s="75"/>
      <c r="L33" s="8">
        <f t="shared" ref="L33" si="1">SUM(($E33/$F33)*($F33-K33))</f>
        <v>0</v>
      </c>
      <c r="M33" s="113"/>
    </row>
    <row r="34" spans="1:13" ht="25.5" x14ac:dyDescent="0.2">
      <c r="A34" s="32">
        <v>20</v>
      </c>
      <c r="B34" s="48" t="s">
        <v>67</v>
      </c>
      <c r="C34" s="49" t="s">
        <v>27</v>
      </c>
      <c r="D34" s="50"/>
      <c r="E34" s="33"/>
      <c r="F34" s="34"/>
      <c r="G34" s="59"/>
      <c r="H34" s="62"/>
      <c r="I34" s="24" t="s">
        <v>215</v>
      </c>
      <c r="J34" s="111" t="s">
        <v>216</v>
      </c>
      <c r="K34" s="75"/>
      <c r="L34" s="8"/>
      <c r="M34" s="113"/>
    </row>
    <row r="35" spans="1:13" ht="12.75" customHeight="1" x14ac:dyDescent="0.2">
      <c r="A35" s="124"/>
      <c r="B35" s="233" t="s">
        <v>52</v>
      </c>
      <c r="C35" s="234"/>
      <c r="D35" s="234"/>
      <c r="E35" s="234"/>
      <c r="F35" s="234"/>
      <c r="G35" s="234"/>
      <c r="H35" s="235"/>
      <c r="I35" s="125"/>
      <c r="J35" s="126"/>
      <c r="K35" s="126"/>
      <c r="L35" s="126"/>
      <c r="M35" s="127"/>
    </row>
    <row r="36" spans="1:13" ht="25.5" x14ac:dyDescent="0.2">
      <c r="A36" s="32">
        <v>21</v>
      </c>
      <c r="B36" s="48" t="s">
        <v>69</v>
      </c>
      <c r="C36" s="49" t="s">
        <v>27</v>
      </c>
      <c r="D36" s="50"/>
      <c r="E36" s="33"/>
      <c r="F36" s="34"/>
      <c r="G36" s="59"/>
      <c r="H36" s="62"/>
      <c r="I36" s="24" t="s">
        <v>215</v>
      </c>
      <c r="J36" s="111" t="s">
        <v>251</v>
      </c>
      <c r="K36" s="75"/>
      <c r="L36" s="8"/>
      <c r="M36" s="113"/>
    </row>
    <row r="37" spans="1:13" ht="25.5" x14ac:dyDescent="0.2">
      <c r="A37" s="32">
        <v>22</v>
      </c>
      <c r="B37" s="48" t="s">
        <v>74</v>
      </c>
      <c r="C37" s="49" t="s">
        <v>27</v>
      </c>
      <c r="D37" s="50"/>
      <c r="E37" s="33"/>
      <c r="F37" s="34"/>
      <c r="G37" s="59"/>
      <c r="H37" s="62"/>
      <c r="I37" s="24" t="s">
        <v>215</v>
      </c>
      <c r="J37" s="111"/>
      <c r="K37" s="75"/>
      <c r="L37" s="8"/>
      <c r="M37" s="113"/>
    </row>
    <row r="38" spans="1:13" ht="38.25" x14ac:dyDescent="0.2">
      <c r="A38" s="32">
        <v>23</v>
      </c>
      <c r="B38" s="48" t="s">
        <v>91</v>
      </c>
      <c r="C38" s="49" t="s">
        <v>27</v>
      </c>
      <c r="D38" s="50"/>
      <c r="E38" s="33"/>
      <c r="F38" s="34"/>
      <c r="G38" s="59"/>
      <c r="H38" s="62"/>
      <c r="I38" s="24" t="s">
        <v>215</v>
      </c>
      <c r="J38" s="111" t="s">
        <v>235</v>
      </c>
      <c r="K38" s="75"/>
      <c r="L38" s="8"/>
      <c r="M38" s="113"/>
    </row>
    <row r="39" spans="1:13" ht="28.5" customHeight="1" thickBot="1" x14ac:dyDescent="0.25">
      <c r="A39" s="102">
        <v>24</v>
      </c>
      <c r="B39" s="103" t="s">
        <v>84</v>
      </c>
      <c r="C39" s="104"/>
      <c r="D39" s="105" t="s">
        <v>27</v>
      </c>
      <c r="E39" s="61">
        <f>SUM($F39/$F$40*$E$50)</f>
        <v>0</v>
      </c>
      <c r="F39" s="106">
        <v>1</v>
      </c>
      <c r="G39" s="74"/>
      <c r="H39" s="107">
        <v>0</v>
      </c>
      <c r="I39" s="36" t="s">
        <v>221</v>
      </c>
      <c r="J39" s="112"/>
      <c r="K39" s="108"/>
      <c r="L39" s="60">
        <f t="shared" ref="L39" si="2">SUM(($E39/$F39)*($F39-K39))</f>
        <v>0</v>
      </c>
      <c r="M39" s="115"/>
    </row>
    <row r="40" spans="1:13" ht="15" x14ac:dyDescent="0.2">
      <c r="A40" s="94"/>
      <c r="B40" s="95"/>
      <c r="C40" s="96"/>
      <c r="D40" s="96"/>
      <c r="E40" s="37">
        <f>SUM(E14:E39)</f>
        <v>0</v>
      </c>
      <c r="F40" s="97">
        <f>SUM(F14:F39)</f>
        <v>10</v>
      </c>
      <c r="G40" s="210" t="s">
        <v>0</v>
      </c>
      <c r="H40" s="211"/>
      <c r="I40" s="98"/>
      <c r="J40" s="99"/>
      <c r="K40" s="100">
        <f>SUM(K14:K39)</f>
        <v>0</v>
      </c>
      <c r="L40" s="101"/>
      <c r="M40" s="53"/>
    </row>
    <row r="41" spans="1:13" s="2" customFormat="1" ht="15" x14ac:dyDescent="0.2">
      <c r="A41" s="25"/>
      <c r="B41" s="54"/>
      <c r="C41" s="56"/>
      <c r="D41" s="58"/>
      <c r="E41" s="33"/>
      <c r="F41" s="51"/>
      <c r="G41" s="216" t="s">
        <v>14</v>
      </c>
      <c r="H41" s="217"/>
      <c r="I41" s="19"/>
      <c r="J41" s="20"/>
      <c r="K41" s="9"/>
      <c r="L41" s="8">
        <f>SUM(L14:L39)</f>
        <v>0</v>
      </c>
      <c r="M41" s="22"/>
    </row>
    <row r="42" spans="1:13" s="2" customFormat="1" ht="15" x14ac:dyDescent="0.2">
      <c r="A42" s="25"/>
      <c r="B42" s="54"/>
      <c r="C42" s="56"/>
      <c r="D42" s="58"/>
      <c r="E42" s="33"/>
      <c r="F42" s="51"/>
      <c r="G42" s="218" t="s">
        <v>28</v>
      </c>
      <c r="H42" s="219"/>
      <c r="I42" s="19"/>
      <c r="J42" s="20"/>
      <c r="K42" s="14">
        <v>0</v>
      </c>
      <c r="L42" s="8"/>
      <c r="M42" s="22"/>
    </row>
    <row r="43" spans="1:13" s="2" customFormat="1" ht="15.75" thickBot="1" x14ac:dyDescent="0.25">
      <c r="A43" s="26"/>
      <c r="B43" s="55"/>
      <c r="C43" s="57"/>
      <c r="D43" s="57"/>
      <c r="E43" s="61"/>
      <c r="F43" s="52"/>
      <c r="G43" s="220" t="s">
        <v>16</v>
      </c>
      <c r="H43" s="221"/>
      <c r="I43" s="27"/>
      <c r="J43" s="21"/>
      <c r="K43" s="28"/>
      <c r="L43" s="60">
        <f>SUM(L41+L55)</f>
        <v>0</v>
      </c>
      <c r="M43" s="122"/>
    </row>
    <row r="44" spans="1:13" s="2" customFormat="1" ht="15" customHeight="1" x14ac:dyDescent="0.2">
      <c r="C44" s="15"/>
      <c r="H44" s="5"/>
    </row>
    <row r="45" spans="1:13" s="2" customFormat="1" ht="15" customHeight="1" x14ac:dyDescent="0.2">
      <c r="C45" s="15"/>
      <c r="E45" s="16"/>
      <c r="F45" s="16"/>
    </row>
    <row r="46" spans="1:13" ht="15" customHeight="1" x14ac:dyDescent="0.2">
      <c r="F46" s="3"/>
      <c r="G46" s="3"/>
      <c r="H46" s="3"/>
      <c r="I46" s="3"/>
      <c r="J46" s="3"/>
      <c r="K46" s="3"/>
    </row>
    <row r="47" spans="1:13" ht="15" customHeight="1" thickBot="1" x14ac:dyDescent="0.25">
      <c r="B47" s="17" t="s">
        <v>25</v>
      </c>
      <c r="C47" s="18"/>
      <c r="D47" s="17"/>
      <c r="E47" s="71"/>
      <c r="F47" s="3"/>
      <c r="G47" s="3"/>
      <c r="H47" s="72"/>
      <c r="I47" s="72"/>
      <c r="J47" s="69"/>
      <c r="K47" s="70"/>
      <c r="L47" s="13"/>
      <c r="M47" s="13"/>
    </row>
    <row r="48" spans="1:13" ht="12.75" customHeight="1" x14ac:dyDescent="0.2">
      <c r="B48" s="43" t="s">
        <v>15</v>
      </c>
      <c r="C48" s="222"/>
      <c r="D48" s="223"/>
      <c r="E48" s="31"/>
      <c r="F48" s="11"/>
      <c r="G48" s="64" t="s">
        <v>46</v>
      </c>
      <c r="H48" s="64" t="s">
        <v>19</v>
      </c>
      <c r="I48" s="64" t="s">
        <v>13</v>
      </c>
      <c r="J48" s="65" t="s">
        <v>12</v>
      </c>
      <c r="K48" s="65" t="s">
        <v>2</v>
      </c>
      <c r="L48" s="66" t="s">
        <v>31</v>
      </c>
    </row>
    <row r="49" spans="1:13" ht="12.75" customHeight="1" x14ac:dyDescent="0.2">
      <c r="B49" s="44" t="s">
        <v>22</v>
      </c>
      <c r="C49" s="212">
        <v>0.6</v>
      </c>
      <c r="D49" s="213"/>
      <c r="E49" s="29">
        <f>SUM(C48)</f>
        <v>0</v>
      </c>
      <c r="F49" s="11"/>
      <c r="G49" s="67"/>
      <c r="H49" s="116"/>
      <c r="I49" s="182"/>
      <c r="J49" s="183"/>
      <c r="K49" s="184"/>
      <c r="L49" s="79">
        <f t="shared" ref="L49:L54" si="3">SUM($H49*K49)</f>
        <v>0</v>
      </c>
    </row>
    <row r="50" spans="1:13" ht="13.5" customHeight="1" thickBot="1" x14ac:dyDescent="0.25">
      <c r="B50" s="45" t="s">
        <v>23</v>
      </c>
      <c r="C50" s="214">
        <v>0.4</v>
      </c>
      <c r="D50" s="215"/>
      <c r="E50" s="30">
        <f>SUM(E49/C49*C50)</f>
        <v>0</v>
      </c>
      <c r="F50" s="11"/>
      <c r="G50" s="67"/>
      <c r="H50" s="116"/>
      <c r="I50" s="182"/>
      <c r="J50" s="183"/>
      <c r="K50" s="184"/>
      <c r="L50" s="79">
        <f t="shared" si="3"/>
        <v>0</v>
      </c>
    </row>
    <row r="51" spans="1:13" x14ac:dyDescent="0.2">
      <c r="D51" s="11"/>
      <c r="E51" s="11"/>
      <c r="F51" s="11"/>
      <c r="G51" s="67"/>
      <c r="H51" s="116"/>
      <c r="I51" s="182"/>
      <c r="J51" s="183"/>
      <c r="K51" s="184"/>
      <c r="L51" s="79">
        <f t="shared" si="3"/>
        <v>0</v>
      </c>
    </row>
    <row r="52" spans="1:13" x14ac:dyDescent="0.2">
      <c r="D52" s="11"/>
      <c r="E52" s="11"/>
      <c r="F52" s="11"/>
      <c r="G52" s="67"/>
      <c r="H52" s="116"/>
      <c r="I52" s="182"/>
      <c r="J52" s="183"/>
      <c r="K52" s="184"/>
      <c r="L52" s="79">
        <f t="shared" si="3"/>
        <v>0</v>
      </c>
    </row>
    <row r="53" spans="1:13" x14ac:dyDescent="0.2">
      <c r="D53" s="11"/>
      <c r="E53" s="11"/>
      <c r="F53" s="11"/>
      <c r="G53" s="67"/>
      <c r="H53" s="116"/>
      <c r="I53" s="182"/>
      <c r="J53" s="183"/>
      <c r="K53" s="184"/>
      <c r="L53" s="79">
        <f t="shared" si="3"/>
        <v>0</v>
      </c>
    </row>
    <row r="54" spans="1:13" ht="13.5" thickBot="1" x14ac:dyDescent="0.25">
      <c r="G54" s="68"/>
      <c r="H54" s="116"/>
      <c r="I54" s="185"/>
      <c r="J54" s="186"/>
      <c r="K54" s="184"/>
      <c r="L54" s="79">
        <f t="shared" si="3"/>
        <v>0</v>
      </c>
    </row>
    <row r="55" spans="1:13" ht="15" customHeight="1" thickBot="1" x14ac:dyDescent="0.25">
      <c r="G55" s="78"/>
      <c r="H55" s="77"/>
      <c r="I55" s="77" t="s">
        <v>11</v>
      </c>
      <c r="J55" s="77"/>
      <c r="K55" s="118" t="s">
        <v>20</v>
      </c>
      <c r="L55" s="80">
        <f>SUM(L49:L54)</f>
        <v>0</v>
      </c>
    </row>
    <row r="56" spans="1:13" ht="15" customHeight="1" x14ac:dyDescent="0.2">
      <c r="G56" s="13"/>
      <c r="H56" s="13"/>
      <c r="I56" s="12"/>
    </row>
    <row r="57" spans="1:13" ht="15" customHeight="1" x14ac:dyDescent="0.2">
      <c r="G57" s="13"/>
    </row>
    <row r="58" spans="1:13" ht="15" customHeight="1" x14ac:dyDescent="0.2"/>
    <row r="59" spans="1:13" ht="15" customHeight="1" x14ac:dyDescent="0.2"/>
    <row r="60" spans="1:13" ht="19.5" customHeight="1" x14ac:dyDescent="0.2">
      <c r="A60" s="85" t="s">
        <v>37</v>
      </c>
      <c r="B60" s="85"/>
      <c r="C60" s="86" t="s">
        <v>38</v>
      </c>
      <c r="D60" s="91"/>
      <c r="E60" s="91"/>
      <c r="F60" s="91"/>
      <c r="G60" s="87"/>
      <c r="H60" s="86" t="s">
        <v>39</v>
      </c>
      <c r="I60" s="91"/>
      <c r="J60" s="87"/>
      <c r="K60" s="91" t="s">
        <v>40</v>
      </c>
      <c r="L60" s="87"/>
      <c r="M60" s="85" t="s">
        <v>41</v>
      </c>
    </row>
    <row r="61" spans="1:13" ht="19.5" customHeight="1" x14ac:dyDescent="0.2">
      <c r="A61" s="84" t="s">
        <v>45</v>
      </c>
      <c r="B61" s="84"/>
      <c r="C61" s="120" t="s">
        <v>44</v>
      </c>
      <c r="D61" s="93"/>
      <c r="E61" s="93"/>
      <c r="F61" s="93"/>
      <c r="G61" s="121"/>
      <c r="H61" s="120" t="s">
        <v>47</v>
      </c>
      <c r="I61" s="93"/>
      <c r="J61" s="121"/>
      <c r="K61" s="117" t="s">
        <v>42</v>
      </c>
      <c r="L61" s="92"/>
      <c r="M61" s="84" t="s">
        <v>43</v>
      </c>
    </row>
  </sheetData>
  <protectedRanges>
    <protectedRange sqref="J55 L49:L55 G49:H54" name="Område1_1_3"/>
  </protectedRanges>
  <mergeCells count="12">
    <mergeCell ref="J10:M10"/>
    <mergeCell ref="J11:M11"/>
    <mergeCell ref="B13:H13"/>
    <mergeCell ref="B23:H23"/>
    <mergeCell ref="B35:H35"/>
    <mergeCell ref="G40:H40"/>
    <mergeCell ref="C50:D50"/>
    <mergeCell ref="G41:H41"/>
    <mergeCell ref="G42:H42"/>
    <mergeCell ref="G43:H43"/>
    <mergeCell ref="C48:D48"/>
    <mergeCell ref="C49:D49"/>
  </mergeCells>
  <conditionalFormatting sqref="F40">
    <cfRule type="cellIs" dxfId="6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3DC94-8072-42AE-A9C1-7AB1A3F7EB64}">
  <sheetPr codeName="Blad9"/>
  <dimension ref="A1:M60"/>
  <sheetViews>
    <sheetView showGridLines="0" topLeftCell="C17" zoomScale="90" zoomScaleNormal="90" zoomScaleSheetLayoutView="80" workbookViewId="0">
      <selection activeCell="J29" sqref="J29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8">
        <v>43486</v>
      </c>
      <c r="L6" s="88"/>
      <c r="M6" s="121" t="s">
        <v>209</v>
      </c>
    </row>
    <row r="7" spans="1:13" ht="15" customHeight="1" x14ac:dyDescent="0.2">
      <c r="A7" s="12"/>
      <c r="B7" s="12"/>
      <c r="C7" s="123"/>
      <c r="D7" s="12"/>
      <c r="E7" s="12"/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161</v>
      </c>
      <c r="B10" s="153"/>
      <c r="C10" s="153"/>
      <c r="D10" s="153"/>
      <c r="E10" s="153"/>
      <c r="F10" s="153"/>
      <c r="G10" s="153"/>
      <c r="H10" s="154"/>
      <c r="I10" s="46" t="s">
        <v>9</v>
      </c>
      <c r="J10" s="224" t="s">
        <v>224</v>
      </c>
      <c r="K10" s="225"/>
      <c r="L10" s="225"/>
      <c r="M10" s="226"/>
    </row>
    <row r="11" spans="1:13" ht="14.2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27" t="s">
        <v>243</v>
      </c>
      <c r="K11" s="228"/>
      <c r="L11" s="228"/>
      <c r="M11" s="229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ht="12.75" customHeight="1" x14ac:dyDescent="0.2">
      <c r="A13" s="149"/>
      <c r="B13" s="230" t="s">
        <v>50</v>
      </c>
      <c r="C13" s="231"/>
      <c r="D13" s="231"/>
      <c r="E13" s="231"/>
      <c r="F13" s="231"/>
      <c r="G13" s="231"/>
      <c r="H13" s="232"/>
      <c r="I13" s="150"/>
      <c r="J13" s="151"/>
      <c r="K13" s="151"/>
      <c r="L13" s="151"/>
      <c r="M13" s="152"/>
    </row>
    <row r="14" spans="1:13" s="109" customFormat="1" ht="25.5" x14ac:dyDescent="0.2">
      <c r="A14" s="128">
        <v>1</v>
      </c>
      <c r="B14" s="129" t="s">
        <v>76</v>
      </c>
      <c r="C14" s="130" t="s">
        <v>27</v>
      </c>
      <c r="D14" s="131"/>
      <c r="E14" s="132"/>
      <c r="F14" s="133"/>
      <c r="G14" s="134"/>
      <c r="H14" s="135"/>
      <c r="I14" s="136" t="s">
        <v>215</v>
      </c>
      <c r="J14" s="187" t="s">
        <v>236</v>
      </c>
      <c r="K14" s="138"/>
      <c r="L14" s="139"/>
      <c r="M14" s="140"/>
    </row>
    <row r="15" spans="1:13" x14ac:dyDescent="0.2">
      <c r="A15" s="32">
        <v>2</v>
      </c>
      <c r="B15" s="48" t="s">
        <v>94</v>
      </c>
      <c r="C15" s="49" t="s">
        <v>27</v>
      </c>
      <c r="D15" s="50"/>
      <c r="E15" s="33"/>
      <c r="F15" s="34"/>
      <c r="G15" s="59"/>
      <c r="H15" s="62"/>
      <c r="I15" s="24" t="s">
        <v>215</v>
      </c>
      <c r="J15" s="111" t="s">
        <v>236</v>
      </c>
      <c r="K15" s="75"/>
      <c r="L15" s="8"/>
      <c r="M15" s="113"/>
    </row>
    <row r="16" spans="1:13" x14ac:dyDescent="0.2">
      <c r="A16" s="32">
        <v>3</v>
      </c>
      <c r="B16" s="48" t="s">
        <v>55</v>
      </c>
      <c r="C16" s="49" t="s">
        <v>27</v>
      </c>
      <c r="D16" s="50"/>
      <c r="E16" s="33"/>
      <c r="F16" s="34"/>
      <c r="G16" s="59"/>
      <c r="H16" s="62"/>
      <c r="I16" s="24" t="s">
        <v>215</v>
      </c>
      <c r="J16" s="111"/>
      <c r="K16" s="75"/>
      <c r="L16" s="8"/>
      <c r="M16" s="113"/>
    </row>
    <row r="17" spans="1:13" ht="25.5" x14ac:dyDescent="0.2">
      <c r="A17" s="32">
        <v>4</v>
      </c>
      <c r="B17" s="48" t="s">
        <v>95</v>
      </c>
      <c r="C17" s="49" t="s">
        <v>27</v>
      </c>
      <c r="D17" s="50"/>
      <c r="E17" s="33"/>
      <c r="F17" s="34"/>
      <c r="G17" s="59"/>
      <c r="H17" s="62"/>
      <c r="I17" s="24" t="s">
        <v>215</v>
      </c>
      <c r="J17" s="111" t="s">
        <v>263</v>
      </c>
      <c r="K17" s="75"/>
      <c r="L17" s="8"/>
      <c r="M17" s="113"/>
    </row>
    <row r="18" spans="1:13" ht="25.5" x14ac:dyDescent="0.2">
      <c r="A18" s="32">
        <v>5</v>
      </c>
      <c r="B18" s="48" t="s">
        <v>96</v>
      </c>
      <c r="C18" s="49" t="s">
        <v>27</v>
      </c>
      <c r="D18" s="50"/>
      <c r="E18" s="33"/>
      <c r="F18" s="34"/>
      <c r="G18" s="59"/>
      <c r="H18" s="62"/>
      <c r="I18" s="24" t="s">
        <v>215</v>
      </c>
      <c r="J18" s="110" t="s">
        <v>263</v>
      </c>
      <c r="K18" s="75" t="s">
        <v>11</v>
      </c>
      <c r="L18" s="8"/>
      <c r="M18" s="114"/>
    </row>
    <row r="19" spans="1:13" ht="25.5" x14ac:dyDescent="0.2">
      <c r="A19" s="32">
        <v>6</v>
      </c>
      <c r="B19" s="48" t="s">
        <v>190</v>
      </c>
      <c r="C19" s="49" t="s">
        <v>27</v>
      </c>
      <c r="D19" s="50"/>
      <c r="E19" s="33"/>
      <c r="F19" s="34"/>
      <c r="G19" s="59"/>
      <c r="H19" s="62"/>
      <c r="I19" s="24" t="s">
        <v>215</v>
      </c>
      <c r="J19" s="187" t="s">
        <v>236</v>
      </c>
      <c r="K19" s="75"/>
      <c r="L19" s="8"/>
      <c r="M19" s="113"/>
    </row>
    <row r="20" spans="1:13" ht="51" x14ac:dyDescent="0.2">
      <c r="A20" s="32">
        <v>7</v>
      </c>
      <c r="B20" s="48" t="s">
        <v>160</v>
      </c>
      <c r="C20" s="49" t="s">
        <v>27</v>
      </c>
      <c r="D20" s="50"/>
      <c r="E20" s="33"/>
      <c r="F20" s="34"/>
      <c r="G20" s="59"/>
      <c r="H20" s="62"/>
      <c r="I20" s="24" t="s">
        <v>237</v>
      </c>
      <c r="J20" s="187" t="s">
        <v>264</v>
      </c>
      <c r="K20" s="75"/>
      <c r="L20" s="8"/>
      <c r="M20" s="113"/>
    </row>
    <row r="21" spans="1:13" ht="38.25" x14ac:dyDescent="0.2">
      <c r="A21" s="32">
        <v>8</v>
      </c>
      <c r="B21" s="48" t="s">
        <v>59</v>
      </c>
      <c r="C21" s="49" t="s">
        <v>27</v>
      </c>
      <c r="D21" s="50"/>
      <c r="E21" s="33"/>
      <c r="F21" s="34"/>
      <c r="G21" s="59"/>
      <c r="H21" s="62"/>
      <c r="I21" s="24" t="s">
        <v>215</v>
      </c>
      <c r="J21" s="187" t="s">
        <v>265</v>
      </c>
      <c r="K21" s="75"/>
      <c r="L21" s="8"/>
      <c r="M21" s="113"/>
    </row>
    <row r="22" spans="1:13" ht="12.75" customHeight="1" x14ac:dyDescent="0.2">
      <c r="A22" s="124"/>
      <c r="B22" s="233" t="s">
        <v>51</v>
      </c>
      <c r="C22" s="234"/>
      <c r="D22" s="234"/>
      <c r="E22" s="234"/>
      <c r="F22" s="234"/>
      <c r="G22" s="234"/>
      <c r="H22" s="235"/>
      <c r="I22" s="125"/>
      <c r="J22" s="126"/>
      <c r="K22" s="126"/>
      <c r="L22" s="126"/>
      <c r="M22" s="127"/>
    </row>
    <row r="23" spans="1:13" x14ac:dyDescent="0.2">
      <c r="A23" s="32">
        <v>9</v>
      </c>
      <c r="B23" s="48" t="s">
        <v>97</v>
      </c>
      <c r="C23" s="49" t="s">
        <v>27</v>
      </c>
      <c r="D23" s="50"/>
      <c r="E23" s="33"/>
      <c r="F23" s="34"/>
      <c r="G23" s="59"/>
      <c r="H23" s="62"/>
      <c r="I23" s="24" t="s">
        <v>215</v>
      </c>
      <c r="J23" s="111" t="s">
        <v>238</v>
      </c>
      <c r="K23" s="75"/>
      <c r="L23" s="8"/>
      <c r="M23" s="113"/>
    </row>
    <row r="24" spans="1:13" x14ac:dyDescent="0.2">
      <c r="A24" s="32">
        <v>10</v>
      </c>
      <c r="B24" s="48" t="s">
        <v>61</v>
      </c>
      <c r="C24" s="49" t="s">
        <v>27</v>
      </c>
      <c r="D24" s="50"/>
      <c r="E24" s="33"/>
      <c r="F24" s="34"/>
      <c r="G24" s="59"/>
      <c r="H24" s="62"/>
      <c r="I24" s="24" t="s">
        <v>239</v>
      </c>
      <c r="J24" s="111"/>
      <c r="K24" s="75"/>
      <c r="L24" s="8"/>
      <c r="M24" s="113"/>
    </row>
    <row r="25" spans="1:13" x14ac:dyDescent="0.2">
      <c r="A25" s="32">
        <v>11</v>
      </c>
      <c r="B25" s="48" t="s">
        <v>98</v>
      </c>
      <c r="C25" s="49" t="s">
        <v>27</v>
      </c>
      <c r="D25" s="50"/>
      <c r="E25" s="33"/>
      <c r="F25" s="34"/>
      <c r="G25" s="59"/>
      <c r="H25" s="62"/>
      <c r="I25" s="24" t="s">
        <v>215</v>
      </c>
      <c r="J25" s="111"/>
      <c r="K25" s="75"/>
      <c r="L25" s="8"/>
      <c r="M25" s="113"/>
    </row>
    <row r="26" spans="1:13" ht="25.5" x14ac:dyDescent="0.2">
      <c r="A26" s="32">
        <v>12</v>
      </c>
      <c r="B26" s="48" t="s">
        <v>80</v>
      </c>
      <c r="C26" s="49" t="s">
        <v>27</v>
      </c>
      <c r="D26" s="50"/>
      <c r="E26" s="33"/>
      <c r="F26" s="34"/>
      <c r="G26" s="59"/>
      <c r="H26" s="62"/>
      <c r="I26" s="24" t="s">
        <v>215</v>
      </c>
      <c r="J26" s="187"/>
      <c r="K26" s="75" t="s">
        <v>11</v>
      </c>
      <c r="L26" s="8"/>
      <c r="M26" s="114"/>
    </row>
    <row r="27" spans="1:13" x14ac:dyDescent="0.2">
      <c r="A27" s="32">
        <v>13</v>
      </c>
      <c r="B27" s="73" t="s">
        <v>99</v>
      </c>
      <c r="C27" s="47"/>
      <c r="D27" s="50" t="s">
        <v>27</v>
      </c>
      <c r="E27" s="33">
        <f>SUM($F27/$F$39*$E$49)</f>
        <v>0</v>
      </c>
      <c r="F27" s="35">
        <v>3</v>
      </c>
      <c r="G27" s="59"/>
      <c r="H27" s="63">
        <v>0</v>
      </c>
      <c r="I27" s="24" t="s">
        <v>221</v>
      </c>
      <c r="J27" s="111"/>
      <c r="K27" s="75"/>
      <c r="L27" s="8">
        <f t="shared" ref="L27" si="0">SUM(($E27/$F27)*($F27-K27))</f>
        <v>0</v>
      </c>
      <c r="M27" s="113"/>
    </row>
    <row r="28" spans="1:13" ht="38.25" x14ac:dyDescent="0.2">
      <c r="A28" s="32">
        <v>14</v>
      </c>
      <c r="B28" s="48" t="s">
        <v>172</v>
      </c>
      <c r="C28" s="47"/>
      <c r="D28" s="50" t="s">
        <v>27</v>
      </c>
      <c r="E28" s="33">
        <f>SUM($F28/$F$39*$E$49)</f>
        <v>0</v>
      </c>
      <c r="F28" s="35">
        <v>1</v>
      </c>
      <c r="G28" s="59"/>
      <c r="H28" s="63">
        <v>0</v>
      </c>
      <c r="I28" s="24" t="s">
        <v>215</v>
      </c>
      <c r="J28" s="111" t="s">
        <v>268</v>
      </c>
      <c r="K28" s="75"/>
      <c r="L28" s="8">
        <f t="shared" ref="L28" si="1">SUM(($E28/$F28)*($F28-K28))</f>
        <v>0</v>
      </c>
      <c r="M28" s="113"/>
    </row>
    <row r="29" spans="1:13" x14ac:dyDescent="0.2">
      <c r="A29" s="32">
        <v>15</v>
      </c>
      <c r="B29" s="48" t="s">
        <v>100</v>
      </c>
      <c r="C29" s="49" t="s">
        <v>27</v>
      </c>
      <c r="D29" s="50"/>
      <c r="E29" s="33"/>
      <c r="F29" s="34"/>
      <c r="G29" s="59"/>
      <c r="H29" s="62"/>
      <c r="I29" s="24" t="s">
        <v>215</v>
      </c>
      <c r="J29" s="110" t="s">
        <v>266</v>
      </c>
      <c r="K29" s="75" t="s">
        <v>11</v>
      </c>
      <c r="L29" s="8"/>
      <c r="M29" s="114"/>
    </row>
    <row r="30" spans="1:13" x14ac:dyDescent="0.2">
      <c r="A30" s="32">
        <v>16</v>
      </c>
      <c r="B30" s="48" t="s">
        <v>101</v>
      </c>
      <c r="C30" s="49" t="s">
        <v>27</v>
      </c>
      <c r="D30" s="50"/>
      <c r="E30" s="33"/>
      <c r="F30" s="34"/>
      <c r="G30" s="59"/>
      <c r="H30" s="62"/>
      <c r="I30" s="24" t="s">
        <v>215</v>
      </c>
      <c r="J30" s="110" t="s">
        <v>266</v>
      </c>
      <c r="K30" s="75" t="s">
        <v>11</v>
      </c>
      <c r="L30" s="8"/>
      <c r="M30" s="114"/>
    </row>
    <row r="31" spans="1:13" ht="38.25" x14ac:dyDescent="0.2">
      <c r="A31" s="32">
        <v>17</v>
      </c>
      <c r="B31" s="48" t="s">
        <v>188</v>
      </c>
      <c r="C31" s="49" t="s">
        <v>27</v>
      </c>
      <c r="D31" s="50"/>
      <c r="E31" s="33"/>
      <c r="F31" s="34"/>
      <c r="G31" s="59"/>
      <c r="H31" s="62"/>
      <c r="I31" s="24" t="s">
        <v>215</v>
      </c>
      <c r="J31" s="187"/>
      <c r="K31" s="75"/>
      <c r="L31" s="8"/>
      <c r="M31" s="113"/>
    </row>
    <row r="32" spans="1:13" ht="25.5" x14ac:dyDescent="0.2">
      <c r="A32" s="32">
        <v>18</v>
      </c>
      <c r="B32" s="73" t="s">
        <v>66</v>
      </c>
      <c r="C32" s="47"/>
      <c r="D32" s="50" t="s">
        <v>27</v>
      </c>
      <c r="E32" s="33">
        <f>SUM($F32/$F$39*$E$49)</f>
        <v>0</v>
      </c>
      <c r="F32" s="35">
        <v>5</v>
      </c>
      <c r="G32" s="59"/>
      <c r="H32" s="63">
        <v>0</v>
      </c>
      <c r="I32" s="24" t="s">
        <v>215</v>
      </c>
      <c r="J32" s="111"/>
      <c r="K32" s="75"/>
      <c r="L32" s="8">
        <f t="shared" ref="L32" si="2">SUM(($E32/$F32)*($F32-K32))</f>
        <v>0</v>
      </c>
      <c r="M32" s="113"/>
    </row>
    <row r="33" spans="1:13" ht="25.5" x14ac:dyDescent="0.2">
      <c r="A33" s="32">
        <v>19</v>
      </c>
      <c r="B33" s="48" t="s">
        <v>67</v>
      </c>
      <c r="C33" s="49" t="s">
        <v>27</v>
      </c>
      <c r="D33" s="50"/>
      <c r="E33" s="33"/>
      <c r="F33" s="34"/>
      <c r="G33" s="59"/>
      <c r="H33" s="62"/>
      <c r="I33" s="24" t="s">
        <v>215</v>
      </c>
      <c r="J33" s="111" t="s">
        <v>240</v>
      </c>
      <c r="K33" s="75"/>
      <c r="L33" s="8"/>
      <c r="M33" s="113"/>
    </row>
    <row r="34" spans="1:13" ht="12.75" customHeight="1" x14ac:dyDescent="0.2">
      <c r="A34" s="124"/>
      <c r="B34" s="233" t="s">
        <v>52</v>
      </c>
      <c r="C34" s="234"/>
      <c r="D34" s="234"/>
      <c r="E34" s="234"/>
      <c r="F34" s="234"/>
      <c r="G34" s="234"/>
      <c r="H34" s="235"/>
      <c r="I34" s="125"/>
      <c r="J34" s="126"/>
      <c r="K34" s="126"/>
      <c r="L34" s="126"/>
      <c r="M34" s="127"/>
    </row>
    <row r="35" spans="1:13" ht="25.5" x14ac:dyDescent="0.2">
      <c r="A35" s="32">
        <v>20</v>
      </c>
      <c r="B35" s="48" t="s">
        <v>69</v>
      </c>
      <c r="C35" s="49" t="s">
        <v>27</v>
      </c>
      <c r="D35" s="50"/>
      <c r="E35" s="33"/>
      <c r="F35" s="34"/>
      <c r="G35" s="59"/>
      <c r="H35" s="62"/>
      <c r="I35" s="24" t="s">
        <v>215</v>
      </c>
      <c r="J35" s="111" t="s">
        <v>241</v>
      </c>
      <c r="K35" s="75"/>
      <c r="L35" s="8"/>
      <c r="M35" s="113"/>
    </row>
    <row r="36" spans="1:13" ht="25.5" x14ac:dyDescent="0.2">
      <c r="A36" s="32">
        <v>21</v>
      </c>
      <c r="B36" s="48" t="s">
        <v>74</v>
      </c>
      <c r="C36" s="49" t="s">
        <v>27</v>
      </c>
      <c r="D36" s="50"/>
      <c r="E36" s="33"/>
      <c r="F36" s="34"/>
      <c r="G36" s="59"/>
      <c r="H36" s="62"/>
      <c r="I36" s="24" t="s">
        <v>215</v>
      </c>
      <c r="J36" s="111"/>
      <c r="K36" s="75"/>
      <c r="L36" s="8"/>
      <c r="M36" s="113"/>
    </row>
    <row r="37" spans="1:13" ht="38.25" x14ac:dyDescent="0.2">
      <c r="A37" s="32">
        <v>22</v>
      </c>
      <c r="B37" s="48" t="s">
        <v>102</v>
      </c>
      <c r="C37" s="49" t="s">
        <v>27</v>
      </c>
      <c r="D37" s="50"/>
      <c r="E37" s="33"/>
      <c r="F37" s="34"/>
      <c r="G37" s="59"/>
      <c r="H37" s="62"/>
      <c r="I37" s="24" t="s">
        <v>215</v>
      </c>
      <c r="J37" s="111" t="s">
        <v>242</v>
      </c>
      <c r="K37" s="75"/>
      <c r="L37" s="8"/>
      <c r="M37" s="113"/>
    </row>
    <row r="38" spans="1:13" ht="28.5" customHeight="1" thickBot="1" x14ac:dyDescent="0.25">
      <c r="A38" s="102">
        <v>23</v>
      </c>
      <c r="B38" s="103" t="s">
        <v>84</v>
      </c>
      <c r="C38" s="104"/>
      <c r="D38" s="105" t="s">
        <v>27</v>
      </c>
      <c r="E38" s="61">
        <f>SUM($F38/$F$39*$E$49)</f>
        <v>0</v>
      </c>
      <c r="F38" s="106">
        <v>1</v>
      </c>
      <c r="G38" s="74"/>
      <c r="H38" s="107">
        <v>0</v>
      </c>
      <c r="I38" s="36" t="s">
        <v>221</v>
      </c>
      <c r="J38" s="112"/>
      <c r="K38" s="108"/>
      <c r="L38" s="60">
        <f t="shared" ref="L38" si="3">SUM(($E38/$F38)*($F38-K38))</f>
        <v>0</v>
      </c>
      <c r="M38" s="115"/>
    </row>
    <row r="39" spans="1:13" ht="15" x14ac:dyDescent="0.2">
      <c r="A39" s="94"/>
      <c r="B39" s="95"/>
      <c r="C39" s="96"/>
      <c r="D39" s="96"/>
      <c r="E39" s="37">
        <f>SUM(E14:E38)</f>
        <v>0</v>
      </c>
      <c r="F39" s="97">
        <f>SUM(F14:F38)</f>
        <v>10</v>
      </c>
      <c r="G39" s="210" t="s">
        <v>0</v>
      </c>
      <c r="H39" s="211"/>
      <c r="I39" s="98"/>
      <c r="J39" s="99"/>
      <c r="K39" s="100">
        <f>SUM(K14:K38)</f>
        <v>0</v>
      </c>
      <c r="L39" s="101"/>
      <c r="M39" s="53"/>
    </row>
    <row r="40" spans="1:13" s="2" customFormat="1" ht="15" x14ac:dyDescent="0.2">
      <c r="A40" s="25"/>
      <c r="B40" s="54"/>
      <c r="C40" s="56"/>
      <c r="D40" s="58"/>
      <c r="E40" s="33"/>
      <c r="F40" s="51"/>
      <c r="G40" s="216" t="s">
        <v>14</v>
      </c>
      <c r="H40" s="217"/>
      <c r="I40" s="19"/>
      <c r="J40" s="20"/>
      <c r="K40" s="9"/>
      <c r="L40" s="8">
        <f>SUM(L14:L38)</f>
        <v>0</v>
      </c>
      <c r="M40" s="22"/>
    </row>
    <row r="41" spans="1:13" s="2" customFormat="1" ht="15" x14ac:dyDescent="0.2">
      <c r="A41" s="25"/>
      <c r="B41" s="54"/>
      <c r="C41" s="56"/>
      <c r="D41" s="58"/>
      <c r="E41" s="33"/>
      <c r="F41" s="51"/>
      <c r="G41" s="218" t="s">
        <v>28</v>
      </c>
      <c r="H41" s="219"/>
      <c r="I41" s="19"/>
      <c r="J41" s="20"/>
      <c r="K41" s="14">
        <v>0</v>
      </c>
      <c r="L41" s="8"/>
      <c r="M41" s="22"/>
    </row>
    <row r="42" spans="1:13" s="2" customFormat="1" ht="15.75" thickBot="1" x14ac:dyDescent="0.25">
      <c r="A42" s="26"/>
      <c r="B42" s="55"/>
      <c r="C42" s="57"/>
      <c r="D42" s="57"/>
      <c r="E42" s="61"/>
      <c r="F42" s="52"/>
      <c r="G42" s="220" t="s">
        <v>16</v>
      </c>
      <c r="H42" s="221"/>
      <c r="I42" s="27"/>
      <c r="J42" s="21"/>
      <c r="K42" s="28"/>
      <c r="L42" s="60">
        <f>SUM(L40+L54)</f>
        <v>0</v>
      </c>
      <c r="M42" s="122"/>
    </row>
    <row r="43" spans="1:13" s="2" customFormat="1" ht="15" customHeight="1" x14ac:dyDescent="0.2">
      <c r="C43" s="15"/>
      <c r="H43" s="5"/>
    </row>
    <row r="44" spans="1:13" s="2" customFormat="1" ht="15" customHeight="1" x14ac:dyDescent="0.2">
      <c r="C44" s="15"/>
      <c r="E44" s="16"/>
      <c r="F44" s="16"/>
    </row>
    <row r="45" spans="1:13" ht="15" customHeight="1" x14ac:dyDescent="0.2">
      <c r="F45" s="3"/>
      <c r="G45" s="3"/>
      <c r="H45" s="3"/>
      <c r="I45" s="3"/>
      <c r="J45" s="3"/>
      <c r="K45" s="3"/>
    </row>
    <row r="46" spans="1:13" ht="15" customHeight="1" thickBot="1" x14ac:dyDescent="0.25">
      <c r="B46" s="17" t="s">
        <v>25</v>
      </c>
      <c r="C46" s="18"/>
      <c r="D46" s="17"/>
      <c r="E46" s="71"/>
      <c r="F46" s="3"/>
      <c r="G46" s="3"/>
      <c r="H46" s="72"/>
      <c r="I46" s="72"/>
      <c r="J46" s="69"/>
      <c r="K46" s="70"/>
      <c r="L46" s="13"/>
      <c r="M46" s="13"/>
    </row>
    <row r="47" spans="1:13" ht="12.75" customHeight="1" x14ac:dyDescent="0.2">
      <c r="B47" s="43" t="s">
        <v>15</v>
      </c>
      <c r="C47" s="222"/>
      <c r="D47" s="223"/>
      <c r="E47" s="31"/>
      <c r="F47" s="11"/>
      <c r="G47" s="64" t="s">
        <v>46</v>
      </c>
      <c r="H47" s="64" t="s">
        <v>19</v>
      </c>
      <c r="I47" s="64" t="s">
        <v>13</v>
      </c>
      <c r="J47" s="65" t="s">
        <v>12</v>
      </c>
      <c r="K47" s="65" t="s">
        <v>2</v>
      </c>
      <c r="L47" s="66" t="s">
        <v>31</v>
      </c>
    </row>
    <row r="48" spans="1:13" ht="12.75" customHeight="1" x14ac:dyDescent="0.2">
      <c r="B48" s="44" t="s">
        <v>22</v>
      </c>
      <c r="C48" s="212">
        <v>0.6</v>
      </c>
      <c r="D48" s="213"/>
      <c r="E48" s="29">
        <f>SUM(C47)</f>
        <v>0</v>
      </c>
      <c r="F48" s="11"/>
      <c r="G48" s="67"/>
      <c r="H48" s="116"/>
      <c r="I48" s="182"/>
      <c r="J48" s="183"/>
      <c r="K48" s="184"/>
      <c r="L48" s="79">
        <f t="shared" ref="L48:L53" si="4">SUM($H48*K48)</f>
        <v>0</v>
      </c>
    </row>
    <row r="49" spans="1:13" ht="13.5" customHeight="1" thickBot="1" x14ac:dyDescent="0.25">
      <c r="B49" s="45" t="s">
        <v>23</v>
      </c>
      <c r="C49" s="214">
        <v>0.4</v>
      </c>
      <c r="D49" s="215"/>
      <c r="E49" s="30">
        <f>SUM(E48/C48*C49)</f>
        <v>0</v>
      </c>
      <c r="F49" s="11"/>
      <c r="G49" s="67"/>
      <c r="H49" s="116"/>
      <c r="I49" s="182"/>
      <c r="J49" s="183"/>
      <c r="K49" s="184"/>
      <c r="L49" s="79">
        <f t="shared" si="4"/>
        <v>0</v>
      </c>
    </row>
    <row r="50" spans="1:13" x14ac:dyDescent="0.2">
      <c r="D50" s="11"/>
      <c r="E50" s="11"/>
      <c r="F50" s="11"/>
      <c r="G50" s="67"/>
      <c r="H50" s="116"/>
      <c r="I50" s="182"/>
      <c r="J50" s="183"/>
      <c r="K50" s="184"/>
      <c r="L50" s="79">
        <f t="shared" si="4"/>
        <v>0</v>
      </c>
    </row>
    <row r="51" spans="1:13" x14ac:dyDescent="0.2">
      <c r="D51" s="11"/>
      <c r="E51" s="11"/>
      <c r="F51" s="11"/>
      <c r="G51" s="67"/>
      <c r="H51" s="116"/>
      <c r="I51" s="182"/>
      <c r="J51" s="183"/>
      <c r="K51" s="184"/>
      <c r="L51" s="79">
        <f t="shared" si="4"/>
        <v>0</v>
      </c>
    </row>
    <row r="52" spans="1:13" x14ac:dyDescent="0.2">
      <c r="D52" s="11"/>
      <c r="E52" s="11"/>
      <c r="F52" s="11"/>
      <c r="G52" s="67"/>
      <c r="H52" s="116"/>
      <c r="I52" s="182"/>
      <c r="J52" s="183"/>
      <c r="K52" s="184"/>
      <c r="L52" s="79">
        <f t="shared" si="4"/>
        <v>0</v>
      </c>
    </row>
    <row r="53" spans="1:13" ht="13.5" thickBot="1" x14ac:dyDescent="0.25">
      <c r="G53" s="68"/>
      <c r="H53" s="116"/>
      <c r="I53" s="185"/>
      <c r="J53" s="186"/>
      <c r="K53" s="184"/>
      <c r="L53" s="79">
        <f t="shared" si="4"/>
        <v>0</v>
      </c>
    </row>
    <row r="54" spans="1:13" ht="15" customHeight="1" thickBot="1" x14ac:dyDescent="0.25">
      <c r="G54" s="78"/>
      <c r="H54" s="77"/>
      <c r="I54" s="77" t="s">
        <v>11</v>
      </c>
      <c r="J54" s="77"/>
      <c r="K54" s="118" t="s">
        <v>20</v>
      </c>
      <c r="L54" s="80">
        <f>SUM(L48:L53)</f>
        <v>0</v>
      </c>
    </row>
    <row r="55" spans="1:13" ht="15" customHeight="1" x14ac:dyDescent="0.2">
      <c r="G55" s="13"/>
      <c r="H55" s="13"/>
      <c r="I55" s="12"/>
    </row>
    <row r="56" spans="1:13" ht="15" customHeight="1" x14ac:dyDescent="0.2">
      <c r="G56" s="13"/>
    </row>
    <row r="57" spans="1:13" ht="15" customHeight="1" x14ac:dyDescent="0.2"/>
    <row r="58" spans="1:13" ht="15" customHeight="1" x14ac:dyDescent="0.2"/>
    <row r="59" spans="1:13" ht="19.5" customHeight="1" x14ac:dyDescent="0.2">
      <c r="A59" s="85" t="s">
        <v>37</v>
      </c>
      <c r="B59" s="85"/>
      <c r="C59" s="86" t="s">
        <v>38</v>
      </c>
      <c r="D59" s="91"/>
      <c r="E59" s="91"/>
      <c r="F59" s="91"/>
      <c r="G59" s="87"/>
      <c r="H59" s="86" t="s">
        <v>39</v>
      </c>
      <c r="I59" s="91"/>
      <c r="J59" s="87"/>
      <c r="K59" s="91" t="s">
        <v>40</v>
      </c>
      <c r="L59" s="87"/>
      <c r="M59" s="85" t="s">
        <v>41</v>
      </c>
    </row>
    <row r="60" spans="1:13" ht="19.5" customHeight="1" x14ac:dyDescent="0.2">
      <c r="A60" s="84" t="s">
        <v>45</v>
      </c>
      <c r="B60" s="84"/>
      <c r="C60" s="120" t="s">
        <v>44</v>
      </c>
      <c r="D60" s="93"/>
      <c r="E60" s="93"/>
      <c r="F60" s="93"/>
      <c r="G60" s="121"/>
      <c r="H60" s="120" t="s">
        <v>47</v>
      </c>
      <c r="I60" s="93"/>
      <c r="J60" s="121"/>
      <c r="K60" s="117" t="s">
        <v>42</v>
      </c>
      <c r="L60" s="92"/>
      <c r="M60" s="84" t="s">
        <v>43</v>
      </c>
    </row>
  </sheetData>
  <protectedRanges>
    <protectedRange sqref="J54 L48:L54 G48:H53" name="Område1_1_3"/>
  </protectedRanges>
  <mergeCells count="12">
    <mergeCell ref="J10:M10"/>
    <mergeCell ref="J11:M11"/>
    <mergeCell ref="B13:H13"/>
    <mergeCell ref="B22:H22"/>
    <mergeCell ref="B34:H34"/>
    <mergeCell ref="G39:H39"/>
    <mergeCell ref="C49:D49"/>
    <mergeCell ref="G40:H40"/>
    <mergeCell ref="G41:H41"/>
    <mergeCell ref="G42:H42"/>
    <mergeCell ref="C47:D47"/>
    <mergeCell ref="C48:D48"/>
  </mergeCells>
  <conditionalFormatting sqref="F39">
    <cfRule type="cellIs" dxfId="5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9D1CD-57C6-4A0C-ADB4-B3C302010209}">
  <sheetPr codeName="Blad10"/>
  <dimension ref="A1:M57"/>
  <sheetViews>
    <sheetView showGridLines="0" topLeftCell="A4" zoomScale="90" zoomScaleNormal="90" zoomScaleSheetLayoutView="80" workbookViewId="0">
      <selection activeCell="J10" sqref="J10:M10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4.71093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8">
        <v>43486</v>
      </c>
      <c r="L6" s="88"/>
      <c r="M6" s="121" t="s">
        <v>209</v>
      </c>
    </row>
    <row r="7" spans="1:13" ht="15" customHeight="1" x14ac:dyDescent="0.2">
      <c r="A7" s="12"/>
      <c r="B7" s="12"/>
      <c r="C7" s="123"/>
      <c r="D7" s="12"/>
      <c r="E7" s="12"/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156</v>
      </c>
      <c r="B10" s="153"/>
      <c r="C10" s="153"/>
      <c r="D10" s="153"/>
      <c r="E10" s="153"/>
      <c r="F10" s="153"/>
      <c r="G10" s="153"/>
      <c r="H10" s="154"/>
      <c r="I10" s="46" t="s">
        <v>9</v>
      </c>
      <c r="J10" s="224"/>
      <c r="K10" s="225"/>
      <c r="L10" s="225"/>
      <c r="M10" s="226"/>
    </row>
    <row r="11" spans="1:13" ht="14.2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27"/>
      <c r="K11" s="228"/>
      <c r="L11" s="228"/>
      <c r="M11" s="229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ht="12.75" customHeight="1" x14ac:dyDescent="0.2">
      <c r="A13" s="149"/>
      <c r="B13" s="230" t="s">
        <v>50</v>
      </c>
      <c r="C13" s="231"/>
      <c r="D13" s="231"/>
      <c r="E13" s="231"/>
      <c r="F13" s="231"/>
      <c r="G13" s="231"/>
      <c r="H13" s="232"/>
      <c r="I13" s="150"/>
      <c r="J13" s="151"/>
      <c r="K13" s="151"/>
      <c r="L13" s="151"/>
      <c r="M13" s="152"/>
    </row>
    <row r="14" spans="1:13" s="109" customFormat="1" ht="25.5" x14ac:dyDescent="0.2">
      <c r="A14" s="128">
        <v>1</v>
      </c>
      <c r="B14" s="129" t="s">
        <v>76</v>
      </c>
      <c r="C14" s="130" t="s">
        <v>27</v>
      </c>
      <c r="D14" s="131"/>
      <c r="E14" s="132"/>
      <c r="F14" s="133"/>
      <c r="G14" s="134"/>
      <c r="H14" s="135"/>
      <c r="I14" s="136"/>
      <c r="J14" s="187"/>
      <c r="K14" s="138"/>
      <c r="L14" s="139"/>
      <c r="M14" s="140"/>
    </row>
    <row r="15" spans="1:13" x14ac:dyDescent="0.2">
      <c r="A15" s="32">
        <v>2</v>
      </c>
      <c r="B15" s="48" t="s">
        <v>55</v>
      </c>
      <c r="C15" s="49" t="s">
        <v>27</v>
      </c>
      <c r="D15" s="50"/>
      <c r="E15" s="33"/>
      <c r="F15" s="34"/>
      <c r="G15" s="59"/>
      <c r="H15" s="62"/>
      <c r="I15" s="24"/>
      <c r="J15" s="187"/>
      <c r="K15" s="75"/>
      <c r="L15" s="8"/>
      <c r="M15" s="113"/>
    </row>
    <row r="16" spans="1:13" x14ac:dyDescent="0.2">
      <c r="A16" s="32">
        <v>3</v>
      </c>
      <c r="B16" s="48" t="s">
        <v>198</v>
      </c>
      <c r="C16" s="49" t="s">
        <v>27</v>
      </c>
      <c r="D16" s="50"/>
      <c r="E16" s="33"/>
      <c r="F16" s="34"/>
      <c r="G16" s="59"/>
      <c r="H16" s="62"/>
      <c r="I16" s="24"/>
      <c r="J16" s="111"/>
      <c r="K16" s="75"/>
      <c r="L16" s="8"/>
      <c r="M16" s="113"/>
    </row>
    <row r="17" spans="1:13" ht="25.5" x14ac:dyDescent="0.2">
      <c r="A17" s="32">
        <v>4</v>
      </c>
      <c r="B17" s="48" t="s">
        <v>103</v>
      </c>
      <c r="C17" s="49" t="s">
        <v>27</v>
      </c>
      <c r="D17" s="50"/>
      <c r="E17" s="33"/>
      <c r="F17" s="34"/>
      <c r="G17" s="59"/>
      <c r="H17" s="62"/>
      <c r="I17" s="24"/>
      <c r="J17" s="187"/>
      <c r="K17" s="75" t="s">
        <v>11</v>
      </c>
      <c r="L17" s="8"/>
      <c r="M17" s="114"/>
    </row>
    <row r="18" spans="1:13" ht="25.5" x14ac:dyDescent="0.2">
      <c r="A18" s="32">
        <v>5</v>
      </c>
      <c r="B18" s="48" t="s">
        <v>104</v>
      </c>
      <c r="C18" s="49" t="s">
        <v>27</v>
      </c>
      <c r="D18" s="50"/>
      <c r="E18" s="33"/>
      <c r="F18" s="34"/>
      <c r="G18" s="59"/>
      <c r="H18" s="62"/>
      <c r="I18" s="24"/>
      <c r="J18" s="111"/>
      <c r="K18" s="75"/>
      <c r="L18" s="8"/>
      <c r="M18" s="113"/>
    </row>
    <row r="19" spans="1:13" ht="51" x14ac:dyDescent="0.2">
      <c r="A19" s="32">
        <v>6</v>
      </c>
      <c r="B19" s="48" t="s">
        <v>182</v>
      </c>
      <c r="C19" s="49" t="s">
        <v>27</v>
      </c>
      <c r="D19" s="50"/>
      <c r="E19" s="33"/>
      <c r="F19" s="34"/>
      <c r="G19" s="192"/>
      <c r="H19" s="62"/>
      <c r="I19" s="24"/>
      <c r="J19" s="187"/>
      <c r="K19" s="75" t="s">
        <v>11</v>
      </c>
      <c r="L19" s="8"/>
      <c r="M19" s="114"/>
    </row>
    <row r="20" spans="1:13" ht="25.5" x14ac:dyDescent="0.2">
      <c r="A20" s="32">
        <v>7</v>
      </c>
      <c r="B20" s="48" t="s">
        <v>203</v>
      </c>
      <c r="C20" s="49" t="s">
        <v>27</v>
      </c>
      <c r="D20" s="50"/>
      <c r="E20" s="33"/>
      <c r="F20" s="34"/>
      <c r="G20" s="59"/>
      <c r="H20" s="62"/>
      <c r="I20" s="24"/>
      <c r="J20" s="187"/>
      <c r="K20" s="75"/>
      <c r="L20" s="8"/>
      <c r="M20" s="113"/>
    </row>
    <row r="21" spans="1:13" ht="25.5" x14ac:dyDescent="0.2">
      <c r="A21" s="32">
        <v>8</v>
      </c>
      <c r="B21" s="48" t="s">
        <v>204</v>
      </c>
      <c r="C21" s="49" t="s">
        <v>27</v>
      </c>
      <c r="D21" s="50"/>
      <c r="E21" s="33"/>
      <c r="F21" s="34"/>
      <c r="G21" s="59"/>
      <c r="H21" s="62"/>
      <c r="I21" s="24"/>
      <c r="J21" s="187"/>
      <c r="K21" s="75"/>
      <c r="L21" s="8"/>
      <c r="M21" s="113"/>
    </row>
    <row r="22" spans="1:13" ht="38.25" x14ac:dyDescent="0.2">
      <c r="A22" s="32">
        <v>9</v>
      </c>
      <c r="B22" s="48" t="s">
        <v>206</v>
      </c>
      <c r="C22" s="49" t="s">
        <v>27</v>
      </c>
      <c r="D22" s="50"/>
      <c r="E22" s="33"/>
      <c r="F22" s="34"/>
      <c r="G22" s="48"/>
      <c r="H22" s="62"/>
      <c r="I22" s="24"/>
      <c r="J22" s="187"/>
      <c r="K22" s="75"/>
      <c r="L22" s="8"/>
      <c r="M22" s="113"/>
    </row>
    <row r="23" spans="1:13" ht="38.25" x14ac:dyDescent="0.2">
      <c r="A23" s="32">
        <v>10</v>
      </c>
      <c r="B23" s="48" t="s">
        <v>59</v>
      </c>
      <c r="C23" s="49" t="s">
        <v>27</v>
      </c>
      <c r="D23" s="50"/>
      <c r="E23" s="33"/>
      <c r="F23" s="34"/>
      <c r="G23" s="59"/>
      <c r="H23" s="62"/>
      <c r="I23" s="24"/>
      <c r="J23" s="111"/>
      <c r="K23" s="75"/>
      <c r="L23" s="8"/>
      <c r="M23" s="113"/>
    </row>
    <row r="24" spans="1:13" ht="12.75" customHeight="1" x14ac:dyDescent="0.2">
      <c r="A24" s="124"/>
      <c r="B24" s="233" t="s">
        <v>51</v>
      </c>
      <c r="C24" s="234"/>
      <c r="D24" s="234"/>
      <c r="E24" s="234"/>
      <c r="F24" s="234"/>
      <c r="G24" s="234"/>
      <c r="H24" s="235"/>
      <c r="I24" s="125"/>
      <c r="J24" s="126"/>
      <c r="K24" s="126"/>
      <c r="L24" s="126"/>
      <c r="M24" s="127"/>
    </row>
    <row r="25" spans="1:13" x14ac:dyDescent="0.2">
      <c r="A25" s="32">
        <v>11</v>
      </c>
      <c r="B25" s="48" t="s">
        <v>105</v>
      </c>
      <c r="C25" s="49" t="s">
        <v>27</v>
      </c>
      <c r="D25" s="50"/>
      <c r="E25" s="33"/>
      <c r="F25" s="34"/>
      <c r="G25" s="59"/>
      <c r="H25" s="62"/>
      <c r="I25" s="24"/>
      <c r="J25" s="111"/>
      <c r="K25" s="75"/>
      <c r="L25" s="8"/>
      <c r="M25" s="113"/>
    </row>
    <row r="26" spans="1:13" ht="25.5" x14ac:dyDescent="0.2">
      <c r="A26" s="32">
        <v>12</v>
      </c>
      <c r="B26" s="48" t="s">
        <v>183</v>
      </c>
      <c r="C26" s="49" t="s">
        <v>27</v>
      </c>
      <c r="D26" s="50"/>
      <c r="E26" s="33"/>
      <c r="F26" s="34"/>
      <c r="G26" s="59"/>
      <c r="H26" s="62"/>
      <c r="I26" s="24"/>
      <c r="J26" s="111"/>
      <c r="K26" s="75"/>
      <c r="L26" s="8"/>
      <c r="M26" s="113"/>
    </row>
    <row r="27" spans="1:13" x14ac:dyDescent="0.2">
      <c r="A27" s="32">
        <v>13</v>
      </c>
      <c r="B27" s="48" t="s">
        <v>62</v>
      </c>
      <c r="C27" s="49" t="s">
        <v>27</v>
      </c>
      <c r="D27" s="50"/>
      <c r="E27" s="33"/>
      <c r="F27" s="34"/>
      <c r="G27" s="59"/>
      <c r="H27" s="62"/>
      <c r="I27" s="24"/>
      <c r="J27" s="111"/>
      <c r="K27" s="75"/>
      <c r="L27" s="8"/>
      <c r="M27" s="113"/>
    </row>
    <row r="28" spans="1:13" x14ac:dyDescent="0.2">
      <c r="A28" s="32">
        <v>14</v>
      </c>
      <c r="B28" s="48" t="s">
        <v>106</v>
      </c>
      <c r="C28" s="49" t="s">
        <v>27</v>
      </c>
      <c r="D28" s="50"/>
      <c r="E28" s="33"/>
      <c r="F28" s="34"/>
      <c r="G28" s="59"/>
      <c r="H28" s="62"/>
      <c r="I28" s="24"/>
      <c r="J28" s="110"/>
      <c r="K28" s="75" t="s">
        <v>11</v>
      </c>
      <c r="L28" s="8"/>
      <c r="M28" s="114"/>
    </row>
    <row r="29" spans="1:13" x14ac:dyDescent="0.2">
      <c r="A29" s="32">
        <v>15</v>
      </c>
      <c r="B29" s="48" t="s">
        <v>101</v>
      </c>
      <c r="C29" s="49" t="s">
        <v>27</v>
      </c>
      <c r="D29" s="50"/>
      <c r="E29" s="33"/>
      <c r="F29" s="34"/>
      <c r="G29" s="59"/>
      <c r="H29" s="62"/>
      <c r="I29" s="24"/>
      <c r="J29" s="111"/>
      <c r="K29" s="75"/>
      <c r="L29" s="8"/>
      <c r="M29" s="113"/>
    </row>
    <row r="30" spans="1:13" ht="25.5" x14ac:dyDescent="0.2">
      <c r="A30" s="32">
        <v>16</v>
      </c>
      <c r="B30" s="48" t="s">
        <v>107</v>
      </c>
      <c r="C30" s="49" t="s">
        <v>27</v>
      </c>
      <c r="D30" s="50"/>
      <c r="E30" s="33"/>
      <c r="F30" s="34"/>
      <c r="G30" s="59"/>
      <c r="H30" s="62"/>
      <c r="I30" s="24"/>
      <c r="J30" s="110"/>
      <c r="K30" s="75" t="s">
        <v>11</v>
      </c>
      <c r="L30" s="8"/>
      <c r="M30" s="114"/>
    </row>
    <row r="31" spans="1:13" ht="12.75" customHeight="1" x14ac:dyDescent="0.2">
      <c r="A31" s="124"/>
      <c r="B31" s="233" t="s">
        <v>52</v>
      </c>
      <c r="C31" s="234"/>
      <c r="D31" s="234"/>
      <c r="E31" s="234"/>
      <c r="F31" s="234"/>
      <c r="G31" s="234"/>
      <c r="H31" s="235"/>
      <c r="I31" s="125"/>
      <c r="J31" s="126"/>
      <c r="K31" s="126"/>
      <c r="L31" s="126"/>
      <c r="M31" s="127"/>
    </row>
    <row r="32" spans="1:13" ht="25.5" x14ac:dyDescent="0.2">
      <c r="A32" s="32">
        <v>17</v>
      </c>
      <c r="B32" s="48" t="s">
        <v>69</v>
      </c>
      <c r="C32" s="49" t="s">
        <v>27</v>
      </c>
      <c r="D32" s="50"/>
      <c r="E32" s="33"/>
      <c r="F32" s="34"/>
      <c r="G32" s="59"/>
      <c r="H32" s="62"/>
      <c r="I32" s="24"/>
      <c r="J32" s="111"/>
      <c r="K32" s="75"/>
      <c r="L32" s="8"/>
      <c r="M32" s="113"/>
    </row>
    <row r="33" spans="1:13" ht="25.5" x14ac:dyDescent="0.2">
      <c r="A33" s="32">
        <v>18</v>
      </c>
      <c r="B33" s="48" t="s">
        <v>74</v>
      </c>
      <c r="C33" s="49" t="s">
        <v>27</v>
      </c>
      <c r="D33" s="50"/>
      <c r="E33" s="33"/>
      <c r="F33" s="34"/>
      <c r="G33" s="59"/>
      <c r="H33" s="62"/>
      <c r="I33" s="24"/>
      <c r="J33" s="111" t="s">
        <v>11</v>
      </c>
      <c r="K33" s="75"/>
      <c r="L33" s="8"/>
      <c r="M33" s="113"/>
    </row>
    <row r="34" spans="1:13" ht="38.25" x14ac:dyDescent="0.2">
      <c r="A34" s="32">
        <v>19</v>
      </c>
      <c r="B34" s="48" t="s">
        <v>83</v>
      </c>
      <c r="C34" s="49" t="s">
        <v>27</v>
      </c>
      <c r="D34" s="50"/>
      <c r="E34" s="33"/>
      <c r="F34" s="34"/>
      <c r="G34" s="59"/>
      <c r="H34" s="62"/>
      <c r="I34" s="24"/>
      <c r="J34" s="187"/>
      <c r="K34" s="75"/>
      <c r="L34" s="8"/>
      <c r="M34" s="113"/>
    </row>
    <row r="35" spans="1:13" ht="28.5" customHeight="1" thickBot="1" x14ac:dyDescent="0.25">
      <c r="A35" s="102">
        <v>20</v>
      </c>
      <c r="B35" s="103" t="s">
        <v>84</v>
      </c>
      <c r="C35" s="104"/>
      <c r="D35" s="105" t="s">
        <v>27</v>
      </c>
      <c r="E35" s="61">
        <f>SUM($F35/$F$36*$E$46)</f>
        <v>0</v>
      </c>
      <c r="F35" s="106">
        <v>1</v>
      </c>
      <c r="G35" s="74"/>
      <c r="H35" s="107">
        <v>0</v>
      </c>
      <c r="I35" s="36"/>
      <c r="J35" s="112"/>
      <c r="K35" s="108"/>
      <c r="L35" s="60">
        <f t="shared" ref="L35" si="0">SUM(($E35/$F35)*($F35-K35))</f>
        <v>0</v>
      </c>
      <c r="M35" s="115"/>
    </row>
    <row r="36" spans="1:13" ht="15" x14ac:dyDescent="0.2">
      <c r="A36" s="94"/>
      <c r="B36" s="95"/>
      <c r="C36" s="96"/>
      <c r="D36" s="96"/>
      <c r="E36" s="37">
        <f>SUM(E14:E35)</f>
        <v>0</v>
      </c>
      <c r="F36" s="97">
        <f>SUM(F14:F35)</f>
        <v>1</v>
      </c>
      <c r="G36" s="210" t="s">
        <v>0</v>
      </c>
      <c r="H36" s="211"/>
      <c r="I36" s="98"/>
      <c r="J36" s="99"/>
      <c r="K36" s="100">
        <f>SUM(K14:K35)</f>
        <v>0</v>
      </c>
      <c r="L36" s="101"/>
      <c r="M36" s="53"/>
    </row>
    <row r="37" spans="1:13" s="2" customFormat="1" ht="15" x14ac:dyDescent="0.2">
      <c r="A37" s="25"/>
      <c r="B37" s="54"/>
      <c r="C37" s="56"/>
      <c r="D37" s="58"/>
      <c r="E37" s="33"/>
      <c r="F37" s="51"/>
      <c r="G37" s="216" t="s">
        <v>14</v>
      </c>
      <c r="H37" s="217"/>
      <c r="I37" s="19"/>
      <c r="J37" s="20"/>
      <c r="K37" s="9"/>
      <c r="L37" s="8">
        <f>SUM(L14:L35)</f>
        <v>0</v>
      </c>
      <c r="M37" s="22"/>
    </row>
    <row r="38" spans="1:13" s="2" customFormat="1" ht="15" x14ac:dyDescent="0.2">
      <c r="A38" s="25"/>
      <c r="B38" s="54"/>
      <c r="C38" s="56"/>
      <c r="D38" s="58"/>
      <c r="E38" s="33"/>
      <c r="F38" s="51"/>
      <c r="G38" s="218" t="s">
        <v>28</v>
      </c>
      <c r="H38" s="219"/>
      <c r="I38" s="19"/>
      <c r="J38" s="20"/>
      <c r="K38" s="14">
        <v>0</v>
      </c>
      <c r="L38" s="8"/>
      <c r="M38" s="22"/>
    </row>
    <row r="39" spans="1:13" s="2" customFormat="1" ht="15.75" thickBot="1" x14ac:dyDescent="0.25">
      <c r="A39" s="26"/>
      <c r="B39" s="55"/>
      <c r="C39" s="57"/>
      <c r="D39" s="57"/>
      <c r="E39" s="61"/>
      <c r="F39" s="52"/>
      <c r="G39" s="220" t="s">
        <v>16</v>
      </c>
      <c r="H39" s="221"/>
      <c r="I39" s="27"/>
      <c r="J39" s="21"/>
      <c r="K39" s="28"/>
      <c r="L39" s="60">
        <f>SUM(L37+L51)</f>
        <v>0</v>
      </c>
      <c r="M39" s="122"/>
    </row>
    <row r="40" spans="1:13" s="2" customFormat="1" ht="15" customHeight="1" x14ac:dyDescent="0.2">
      <c r="C40" s="15"/>
      <c r="H40" s="5"/>
    </row>
    <row r="41" spans="1:13" s="2" customFormat="1" ht="15" customHeight="1" x14ac:dyDescent="0.2">
      <c r="C41" s="15"/>
      <c r="E41" s="16"/>
      <c r="F41" s="16"/>
    </row>
    <row r="42" spans="1:13" ht="15" customHeight="1" x14ac:dyDescent="0.2">
      <c r="F42" s="3"/>
      <c r="G42" s="3"/>
      <c r="H42" s="3"/>
      <c r="I42" s="3"/>
      <c r="J42" s="3"/>
      <c r="K42" s="3"/>
    </row>
    <row r="43" spans="1:13" ht="15" customHeight="1" thickBot="1" x14ac:dyDescent="0.25">
      <c r="B43" s="17" t="s">
        <v>25</v>
      </c>
      <c r="C43" s="18"/>
      <c r="D43" s="17"/>
      <c r="E43" s="71"/>
      <c r="F43" s="3"/>
      <c r="G43" s="3"/>
      <c r="H43" s="72"/>
      <c r="I43" s="72"/>
      <c r="J43" s="69"/>
      <c r="K43" s="70"/>
      <c r="L43" s="13"/>
      <c r="M43" s="13"/>
    </row>
    <row r="44" spans="1:13" ht="12.75" customHeight="1" x14ac:dyDescent="0.2">
      <c r="B44" s="43" t="s">
        <v>15</v>
      </c>
      <c r="C44" s="222"/>
      <c r="D44" s="223"/>
      <c r="E44" s="31"/>
      <c r="F44" s="11"/>
      <c r="G44" s="64" t="s">
        <v>46</v>
      </c>
      <c r="H44" s="64" t="s">
        <v>19</v>
      </c>
      <c r="I44" s="64" t="s">
        <v>13</v>
      </c>
      <c r="J44" s="65" t="s">
        <v>12</v>
      </c>
      <c r="K44" s="65" t="s">
        <v>2</v>
      </c>
      <c r="L44" s="66" t="s">
        <v>31</v>
      </c>
    </row>
    <row r="45" spans="1:13" ht="12.75" customHeight="1" x14ac:dyDescent="0.2">
      <c r="B45" s="44" t="s">
        <v>22</v>
      </c>
      <c r="C45" s="212">
        <v>0.6</v>
      </c>
      <c r="D45" s="213"/>
      <c r="E45" s="29">
        <f>SUM(C44)</f>
        <v>0</v>
      </c>
      <c r="F45" s="11"/>
      <c r="G45" s="67"/>
      <c r="H45" s="116"/>
      <c r="I45" s="182"/>
      <c r="J45" s="183"/>
      <c r="K45" s="184"/>
      <c r="L45" s="79">
        <f t="shared" ref="L45:L50" si="1">SUM($H45*K45)</f>
        <v>0</v>
      </c>
    </row>
    <row r="46" spans="1:13" ht="13.5" customHeight="1" thickBot="1" x14ac:dyDescent="0.25">
      <c r="B46" s="45" t="s">
        <v>23</v>
      </c>
      <c r="C46" s="214">
        <v>0.4</v>
      </c>
      <c r="D46" s="215"/>
      <c r="E46" s="30">
        <f>SUM(E45/C45*C46)</f>
        <v>0</v>
      </c>
      <c r="F46" s="11"/>
      <c r="G46" s="67"/>
      <c r="H46" s="116"/>
      <c r="I46" s="182"/>
      <c r="J46" s="183"/>
      <c r="K46" s="184"/>
      <c r="L46" s="79">
        <f t="shared" si="1"/>
        <v>0</v>
      </c>
    </row>
    <row r="47" spans="1:13" x14ac:dyDescent="0.2">
      <c r="D47" s="11"/>
      <c r="E47" s="11"/>
      <c r="F47" s="11"/>
      <c r="G47" s="67"/>
      <c r="H47" s="116"/>
      <c r="I47" s="182"/>
      <c r="J47" s="183"/>
      <c r="K47" s="184"/>
      <c r="L47" s="79">
        <f t="shared" si="1"/>
        <v>0</v>
      </c>
    </row>
    <row r="48" spans="1:13" x14ac:dyDescent="0.2">
      <c r="D48" s="11"/>
      <c r="E48" s="11"/>
      <c r="F48" s="11"/>
      <c r="G48" s="67"/>
      <c r="H48" s="116"/>
      <c r="I48" s="182"/>
      <c r="J48" s="183"/>
      <c r="K48" s="184"/>
      <c r="L48" s="79">
        <f t="shared" si="1"/>
        <v>0</v>
      </c>
    </row>
    <row r="49" spans="1:13" x14ac:dyDescent="0.2">
      <c r="D49" s="11"/>
      <c r="E49" s="11"/>
      <c r="F49" s="11"/>
      <c r="G49" s="67"/>
      <c r="H49" s="116"/>
      <c r="I49" s="182"/>
      <c r="J49" s="183"/>
      <c r="K49" s="184"/>
      <c r="L49" s="79">
        <f t="shared" si="1"/>
        <v>0</v>
      </c>
    </row>
    <row r="50" spans="1:13" ht="13.5" thickBot="1" x14ac:dyDescent="0.25">
      <c r="G50" s="68"/>
      <c r="H50" s="116"/>
      <c r="I50" s="185"/>
      <c r="J50" s="186"/>
      <c r="K50" s="184"/>
      <c r="L50" s="79">
        <f t="shared" si="1"/>
        <v>0</v>
      </c>
    </row>
    <row r="51" spans="1:13" ht="15" customHeight="1" thickBot="1" x14ac:dyDescent="0.25">
      <c r="G51" s="78"/>
      <c r="H51" s="77"/>
      <c r="I51" s="77" t="s">
        <v>11</v>
      </c>
      <c r="J51" s="77"/>
      <c r="K51" s="118" t="s">
        <v>20</v>
      </c>
      <c r="L51" s="80">
        <f>SUM(L45:L50)</f>
        <v>0</v>
      </c>
    </row>
    <row r="52" spans="1:13" ht="15" customHeight="1" x14ac:dyDescent="0.2">
      <c r="G52" s="13"/>
      <c r="H52" s="13"/>
      <c r="I52" s="12"/>
    </row>
    <row r="53" spans="1:13" ht="15" customHeight="1" x14ac:dyDescent="0.2">
      <c r="G53" s="13"/>
    </row>
    <row r="54" spans="1:13" ht="15" customHeight="1" x14ac:dyDescent="0.2"/>
    <row r="55" spans="1:13" ht="15" customHeight="1" x14ac:dyDescent="0.2"/>
    <row r="56" spans="1:13" ht="19.5" customHeight="1" x14ac:dyDescent="0.2">
      <c r="A56" s="85" t="s">
        <v>37</v>
      </c>
      <c r="B56" s="85"/>
      <c r="C56" s="86" t="s">
        <v>38</v>
      </c>
      <c r="D56" s="91"/>
      <c r="E56" s="91"/>
      <c r="F56" s="91"/>
      <c r="G56" s="87"/>
      <c r="H56" s="86" t="s">
        <v>39</v>
      </c>
      <c r="I56" s="91"/>
      <c r="J56" s="87"/>
      <c r="K56" s="91" t="s">
        <v>40</v>
      </c>
      <c r="L56" s="87"/>
      <c r="M56" s="85" t="s">
        <v>41</v>
      </c>
    </row>
    <row r="57" spans="1:13" ht="19.5" customHeight="1" x14ac:dyDescent="0.2">
      <c r="A57" s="84" t="s">
        <v>45</v>
      </c>
      <c r="B57" s="84"/>
      <c r="C57" s="120" t="s">
        <v>44</v>
      </c>
      <c r="D57" s="93"/>
      <c r="E57" s="93"/>
      <c r="F57" s="93"/>
      <c r="G57" s="121"/>
      <c r="H57" s="120" t="s">
        <v>47</v>
      </c>
      <c r="I57" s="93"/>
      <c r="J57" s="121"/>
      <c r="K57" s="117" t="s">
        <v>42</v>
      </c>
      <c r="L57" s="92"/>
      <c r="M57" s="84" t="s">
        <v>43</v>
      </c>
    </row>
  </sheetData>
  <protectedRanges>
    <protectedRange sqref="J51 L45:L51 G45:H50" name="Område1_1_3"/>
  </protectedRanges>
  <mergeCells count="12">
    <mergeCell ref="J10:M10"/>
    <mergeCell ref="J11:M11"/>
    <mergeCell ref="B13:H13"/>
    <mergeCell ref="B24:H24"/>
    <mergeCell ref="B31:H31"/>
    <mergeCell ref="G36:H36"/>
    <mergeCell ref="C46:D46"/>
    <mergeCell ref="G37:H37"/>
    <mergeCell ref="G38:H38"/>
    <mergeCell ref="G39:H39"/>
    <mergeCell ref="C44:D44"/>
    <mergeCell ref="C45:D45"/>
  </mergeCells>
  <conditionalFormatting sqref="F36">
    <cfRule type="cellIs" dxfId="4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277C7-3F95-474C-8739-4E3E6CBA59B8}">
  <sheetPr codeName="Blad11"/>
  <dimension ref="A1:M58"/>
  <sheetViews>
    <sheetView showGridLines="0" topLeftCell="F25" zoomScale="90" zoomScaleNormal="90" zoomScaleSheetLayoutView="80" workbookViewId="0">
      <selection activeCell="J35" sqref="J35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4.71093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8">
        <v>43486</v>
      </c>
      <c r="L6" s="88"/>
      <c r="M6" s="121" t="s">
        <v>209</v>
      </c>
    </row>
    <row r="7" spans="1:13" ht="15" customHeight="1" x14ac:dyDescent="0.2">
      <c r="A7" s="12"/>
      <c r="B7" s="12"/>
      <c r="C7" s="123"/>
      <c r="D7" s="12"/>
      <c r="E7" s="12"/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207</v>
      </c>
      <c r="B10" s="207"/>
      <c r="C10" s="153"/>
      <c r="D10" s="153"/>
      <c r="E10" s="153"/>
      <c r="F10" s="153"/>
      <c r="G10" s="153"/>
      <c r="H10" s="154"/>
      <c r="I10" s="46" t="s">
        <v>9</v>
      </c>
      <c r="J10" s="224" t="s">
        <v>224</v>
      </c>
      <c r="K10" s="225"/>
      <c r="L10" s="225"/>
      <c r="M10" s="226"/>
    </row>
    <row r="11" spans="1:13" ht="14.2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27" t="s">
        <v>225</v>
      </c>
      <c r="K11" s="228"/>
      <c r="L11" s="228"/>
      <c r="M11" s="229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ht="12.75" customHeight="1" x14ac:dyDescent="0.2">
      <c r="A13" s="149"/>
      <c r="B13" s="230" t="s">
        <v>50</v>
      </c>
      <c r="C13" s="231"/>
      <c r="D13" s="231"/>
      <c r="E13" s="231"/>
      <c r="F13" s="231"/>
      <c r="G13" s="231"/>
      <c r="H13" s="232"/>
      <c r="I13" s="150"/>
      <c r="J13" s="151"/>
      <c r="K13" s="151"/>
      <c r="L13" s="151"/>
      <c r="M13" s="152"/>
    </row>
    <row r="14" spans="1:13" s="109" customFormat="1" ht="25.5" x14ac:dyDescent="0.2">
      <c r="A14" s="128">
        <v>1</v>
      </c>
      <c r="B14" s="129" t="s">
        <v>76</v>
      </c>
      <c r="C14" s="130" t="s">
        <v>27</v>
      </c>
      <c r="D14" s="131"/>
      <c r="E14" s="132"/>
      <c r="F14" s="133"/>
      <c r="G14" s="134"/>
      <c r="H14" s="135"/>
      <c r="I14" s="136" t="s">
        <v>215</v>
      </c>
      <c r="J14" s="187" t="s">
        <v>269</v>
      </c>
      <c r="K14" s="138"/>
      <c r="L14" s="139"/>
      <c r="M14" s="140"/>
    </row>
    <row r="15" spans="1:13" x14ac:dyDescent="0.2">
      <c r="A15" s="32">
        <v>2</v>
      </c>
      <c r="B15" s="48" t="s">
        <v>55</v>
      </c>
      <c r="C15" s="49" t="s">
        <v>27</v>
      </c>
      <c r="D15" s="50"/>
      <c r="E15" s="33"/>
      <c r="F15" s="34"/>
      <c r="G15" s="59"/>
      <c r="H15" s="62"/>
      <c r="I15" s="24" t="s">
        <v>215</v>
      </c>
      <c r="J15" s="187"/>
      <c r="K15" s="75"/>
      <c r="L15" s="8"/>
      <c r="M15" s="113"/>
    </row>
    <row r="16" spans="1:13" x14ac:dyDescent="0.2">
      <c r="A16" s="32">
        <v>3</v>
      </c>
      <c r="B16" s="48" t="s">
        <v>205</v>
      </c>
      <c r="C16" s="49" t="s">
        <v>27</v>
      </c>
      <c r="D16" s="50"/>
      <c r="E16" s="33"/>
      <c r="F16" s="34"/>
      <c r="G16" s="59"/>
      <c r="H16" s="62"/>
      <c r="I16" s="24" t="s">
        <v>215</v>
      </c>
      <c r="J16" s="187"/>
      <c r="K16" s="75"/>
      <c r="L16" s="8"/>
      <c r="M16" s="113"/>
    </row>
    <row r="17" spans="1:13" ht="25.5" x14ac:dyDescent="0.2">
      <c r="A17" s="32">
        <v>4</v>
      </c>
      <c r="B17" s="48" t="s">
        <v>103</v>
      </c>
      <c r="C17" s="49" t="s">
        <v>27</v>
      </c>
      <c r="D17" s="50"/>
      <c r="E17" s="33"/>
      <c r="F17" s="34"/>
      <c r="G17" s="59"/>
      <c r="H17" s="62"/>
      <c r="I17" s="24" t="s">
        <v>215</v>
      </c>
      <c r="J17" s="187"/>
      <c r="K17" s="75" t="s">
        <v>11</v>
      </c>
      <c r="L17" s="8"/>
      <c r="M17" s="114"/>
    </row>
    <row r="18" spans="1:13" ht="38.25" x14ac:dyDescent="0.2">
      <c r="A18" s="32">
        <v>5</v>
      </c>
      <c r="B18" s="48" t="s">
        <v>104</v>
      </c>
      <c r="C18" s="49" t="s">
        <v>27</v>
      </c>
      <c r="D18" s="50"/>
      <c r="E18" s="33"/>
      <c r="F18" s="34"/>
      <c r="G18" s="59"/>
      <c r="H18" s="62"/>
      <c r="I18" s="24" t="s">
        <v>215</v>
      </c>
      <c r="J18" s="111" t="s">
        <v>223</v>
      </c>
      <c r="K18" s="75"/>
      <c r="L18" s="8"/>
      <c r="M18" s="113"/>
    </row>
    <row r="19" spans="1:13" ht="51" x14ac:dyDescent="0.2">
      <c r="A19" s="32">
        <v>6</v>
      </c>
      <c r="B19" s="48" t="s">
        <v>182</v>
      </c>
      <c r="C19" s="49" t="s">
        <v>27</v>
      </c>
      <c r="D19" s="50"/>
      <c r="E19" s="33"/>
      <c r="F19" s="34"/>
      <c r="G19" s="192"/>
      <c r="H19" s="62"/>
      <c r="I19" s="24" t="s">
        <v>215</v>
      </c>
      <c r="J19" s="187" t="s">
        <v>262</v>
      </c>
      <c r="K19" s="75" t="s">
        <v>11</v>
      </c>
      <c r="L19" s="8"/>
      <c r="M19" s="114"/>
    </row>
    <row r="20" spans="1:13" ht="25.5" x14ac:dyDescent="0.2">
      <c r="A20" s="32">
        <v>7</v>
      </c>
      <c r="B20" s="48" t="s">
        <v>203</v>
      </c>
      <c r="C20" s="49" t="s">
        <v>27</v>
      </c>
      <c r="D20" s="50"/>
      <c r="E20" s="33"/>
      <c r="F20" s="34"/>
      <c r="G20" s="59"/>
      <c r="H20" s="62"/>
      <c r="I20" s="24" t="s">
        <v>215</v>
      </c>
      <c r="J20" s="187" t="s">
        <v>262</v>
      </c>
      <c r="K20" s="75"/>
      <c r="L20" s="8"/>
      <c r="M20" s="113"/>
    </row>
    <row r="21" spans="1:13" ht="25.5" x14ac:dyDescent="0.2">
      <c r="A21" s="32">
        <v>8</v>
      </c>
      <c r="B21" s="48" t="s">
        <v>204</v>
      </c>
      <c r="C21" s="49" t="s">
        <v>27</v>
      </c>
      <c r="D21" s="50"/>
      <c r="E21" s="33"/>
      <c r="F21" s="34"/>
      <c r="G21" s="59"/>
      <c r="H21" s="62"/>
      <c r="I21" s="24" t="s">
        <v>215</v>
      </c>
      <c r="J21" s="187" t="s">
        <v>262</v>
      </c>
      <c r="K21" s="75"/>
      <c r="L21" s="8"/>
      <c r="M21" s="113"/>
    </row>
    <row r="22" spans="1:13" ht="38.25" x14ac:dyDescent="0.2">
      <c r="A22" s="32">
        <v>9</v>
      </c>
      <c r="B22" s="48" t="s">
        <v>206</v>
      </c>
      <c r="C22" s="49" t="s">
        <v>27</v>
      </c>
      <c r="D22" s="50"/>
      <c r="E22" s="33"/>
      <c r="F22" s="34"/>
      <c r="G22" s="59"/>
      <c r="H22" s="62"/>
      <c r="I22" s="24" t="s">
        <v>215</v>
      </c>
      <c r="J22" s="187" t="s">
        <v>262</v>
      </c>
      <c r="K22" s="75"/>
      <c r="L22" s="8"/>
      <c r="M22" s="113"/>
    </row>
    <row r="23" spans="1:13" ht="38.25" x14ac:dyDescent="0.2">
      <c r="A23" s="32">
        <v>10</v>
      </c>
      <c r="B23" s="48" t="s">
        <v>212</v>
      </c>
      <c r="C23" s="47"/>
      <c r="D23" s="50" t="s">
        <v>27</v>
      </c>
      <c r="E23" s="33">
        <f>SUM($F23/$F$37*$E$47)</f>
        <v>0</v>
      </c>
      <c r="F23" s="34">
        <v>3</v>
      </c>
      <c r="G23" s="209"/>
      <c r="H23" s="63">
        <v>0</v>
      </c>
      <c r="I23" s="24" t="s">
        <v>215</v>
      </c>
      <c r="J23" s="111" t="s">
        <v>220</v>
      </c>
      <c r="K23" s="75"/>
      <c r="L23" s="8">
        <f t="shared" ref="L23" si="0">SUM(($E23/$F23)*($F23-K23))</f>
        <v>0</v>
      </c>
      <c r="M23" s="113"/>
    </row>
    <row r="24" spans="1:13" ht="38.25" x14ac:dyDescent="0.2">
      <c r="A24" s="32">
        <v>11</v>
      </c>
      <c r="B24" s="73" t="s">
        <v>109</v>
      </c>
      <c r="C24" s="47"/>
      <c r="D24" s="50" t="s">
        <v>27</v>
      </c>
      <c r="E24" s="33">
        <f>SUM($F24/$F$37*$E$47)</f>
        <v>0</v>
      </c>
      <c r="F24" s="34">
        <v>2</v>
      </c>
      <c r="G24" s="59"/>
      <c r="H24" s="63">
        <v>0</v>
      </c>
      <c r="I24" s="24" t="s">
        <v>221</v>
      </c>
      <c r="J24" s="111" t="s">
        <v>222</v>
      </c>
      <c r="K24" s="75"/>
      <c r="L24" s="8">
        <f t="shared" ref="L24" si="1">SUM(($E24/$F24)*($F24-K24))</f>
        <v>0</v>
      </c>
      <c r="M24" s="113"/>
    </row>
    <row r="25" spans="1:13" ht="12.75" customHeight="1" x14ac:dyDescent="0.2">
      <c r="A25" s="124"/>
      <c r="B25" s="233" t="s">
        <v>51</v>
      </c>
      <c r="C25" s="234"/>
      <c r="D25" s="234"/>
      <c r="E25" s="234"/>
      <c r="F25" s="234"/>
      <c r="G25" s="234"/>
      <c r="H25" s="235"/>
      <c r="I25" s="125"/>
      <c r="J25" s="126"/>
      <c r="K25" s="126"/>
      <c r="L25" s="126"/>
      <c r="M25" s="127"/>
    </row>
    <row r="26" spans="1:13" x14ac:dyDescent="0.2">
      <c r="A26" s="32">
        <v>12</v>
      </c>
      <c r="B26" s="48" t="s">
        <v>108</v>
      </c>
      <c r="C26" s="49" t="s">
        <v>27</v>
      </c>
      <c r="D26" s="50"/>
      <c r="E26" s="33"/>
      <c r="F26" s="34"/>
      <c r="G26" s="59"/>
      <c r="H26" s="62"/>
      <c r="I26" s="24" t="s">
        <v>215</v>
      </c>
      <c r="J26" s="111"/>
      <c r="K26" s="75"/>
      <c r="L26" s="8"/>
      <c r="M26" s="113"/>
    </row>
    <row r="27" spans="1:13" ht="25.5" x14ac:dyDescent="0.2">
      <c r="A27" s="32">
        <v>13</v>
      </c>
      <c r="B27" s="48" t="s">
        <v>183</v>
      </c>
      <c r="C27" s="49" t="s">
        <v>27</v>
      </c>
      <c r="D27" s="50"/>
      <c r="E27" s="33"/>
      <c r="F27" s="34"/>
      <c r="G27" s="59"/>
      <c r="H27" s="62"/>
      <c r="I27" s="24" t="s">
        <v>215</v>
      </c>
      <c r="J27" s="111"/>
      <c r="K27" s="75"/>
      <c r="L27" s="8"/>
      <c r="M27" s="113"/>
    </row>
    <row r="28" spans="1:13" x14ac:dyDescent="0.2">
      <c r="A28" s="32">
        <v>14</v>
      </c>
      <c r="B28" s="48" t="s">
        <v>62</v>
      </c>
      <c r="C28" s="49" t="s">
        <v>27</v>
      </c>
      <c r="D28" s="50"/>
      <c r="E28" s="33"/>
      <c r="F28" s="34"/>
      <c r="G28" s="59"/>
      <c r="H28" s="62"/>
      <c r="I28" s="24" t="s">
        <v>215</v>
      </c>
      <c r="J28" s="111"/>
      <c r="K28" s="75"/>
      <c r="L28" s="8"/>
      <c r="M28" s="113"/>
    </row>
    <row r="29" spans="1:13" x14ac:dyDescent="0.2">
      <c r="A29" s="32">
        <v>15</v>
      </c>
      <c r="B29" s="48" t="s">
        <v>106</v>
      </c>
      <c r="C29" s="49" t="s">
        <v>27</v>
      </c>
      <c r="D29" s="50"/>
      <c r="E29" s="33"/>
      <c r="F29" s="34"/>
      <c r="G29" s="59"/>
      <c r="H29" s="62"/>
      <c r="I29" s="24" t="s">
        <v>215</v>
      </c>
      <c r="J29" s="110"/>
      <c r="K29" s="75" t="s">
        <v>11</v>
      </c>
      <c r="L29" s="8"/>
      <c r="M29" s="114"/>
    </row>
    <row r="30" spans="1:13" x14ac:dyDescent="0.2">
      <c r="A30" s="32">
        <v>16</v>
      </c>
      <c r="B30" s="48" t="s">
        <v>101</v>
      </c>
      <c r="C30" s="49" t="s">
        <v>27</v>
      </c>
      <c r="D30" s="50"/>
      <c r="E30" s="33"/>
      <c r="F30" s="34"/>
      <c r="G30" s="59"/>
      <c r="H30" s="62"/>
      <c r="I30" s="24" t="s">
        <v>215</v>
      </c>
      <c r="J30" s="111"/>
      <c r="K30" s="75"/>
      <c r="L30" s="8"/>
      <c r="M30" s="113"/>
    </row>
    <row r="31" spans="1:13" ht="25.5" x14ac:dyDescent="0.2">
      <c r="A31" s="32">
        <v>17</v>
      </c>
      <c r="B31" s="48" t="s">
        <v>107</v>
      </c>
      <c r="C31" s="49" t="s">
        <v>27</v>
      </c>
      <c r="D31" s="50"/>
      <c r="E31" s="33"/>
      <c r="F31" s="34"/>
      <c r="G31" s="59"/>
      <c r="H31" s="62"/>
      <c r="I31" s="24" t="s">
        <v>215</v>
      </c>
      <c r="J31" s="110" t="s">
        <v>216</v>
      </c>
      <c r="K31" s="75" t="s">
        <v>11</v>
      </c>
      <c r="L31" s="8"/>
      <c r="M31" s="114"/>
    </row>
    <row r="32" spans="1:13" ht="12.75" customHeight="1" x14ac:dyDescent="0.2">
      <c r="A32" s="124"/>
      <c r="B32" s="233" t="s">
        <v>52</v>
      </c>
      <c r="C32" s="234"/>
      <c r="D32" s="234"/>
      <c r="E32" s="234"/>
      <c r="F32" s="234"/>
      <c r="G32" s="234"/>
      <c r="H32" s="235"/>
      <c r="I32" s="125"/>
      <c r="J32" s="126"/>
      <c r="K32" s="126"/>
      <c r="L32" s="126"/>
      <c r="M32" s="127"/>
    </row>
    <row r="33" spans="1:13" ht="25.5" x14ac:dyDescent="0.2">
      <c r="A33" s="32">
        <v>18</v>
      </c>
      <c r="B33" s="48" t="s">
        <v>69</v>
      </c>
      <c r="C33" s="49" t="s">
        <v>27</v>
      </c>
      <c r="D33" s="50"/>
      <c r="E33" s="33"/>
      <c r="F33" s="34"/>
      <c r="G33" s="59"/>
      <c r="H33" s="62"/>
      <c r="I33" s="24" t="s">
        <v>215</v>
      </c>
      <c r="J33" s="111"/>
      <c r="K33" s="75"/>
      <c r="L33" s="8"/>
      <c r="M33" s="113"/>
    </row>
    <row r="34" spans="1:13" ht="25.5" x14ac:dyDescent="0.2">
      <c r="A34" s="32">
        <v>19</v>
      </c>
      <c r="B34" s="48" t="s">
        <v>74</v>
      </c>
      <c r="C34" s="49" t="s">
        <v>27</v>
      </c>
      <c r="D34" s="50"/>
      <c r="E34" s="33"/>
      <c r="F34" s="34"/>
      <c r="G34" s="59"/>
      <c r="H34" s="62"/>
      <c r="I34" s="24" t="s">
        <v>215</v>
      </c>
      <c r="J34" s="111"/>
      <c r="K34" s="75"/>
      <c r="L34" s="8"/>
      <c r="M34" s="113"/>
    </row>
    <row r="35" spans="1:13" ht="38.25" x14ac:dyDescent="0.2">
      <c r="A35" s="32">
        <v>20</v>
      </c>
      <c r="B35" s="48" t="s">
        <v>83</v>
      </c>
      <c r="C35" s="49" t="s">
        <v>27</v>
      </c>
      <c r="D35" s="50"/>
      <c r="E35" s="33"/>
      <c r="F35" s="34"/>
      <c r="G35" s="59"/>
      <c r="H35" s="62"/>
      <c r="I35" s="24" t="s">
        <v>215</v>
      </c>
      <c r="J35" s="168" t="s">
        <v>270</v>
      </c>
      <c r="K35" s="75"/>
      <c r="L35" s="8"/>
      <c r="M35" s="113"/>
    </row>
    <row r="36" spans="1:13" ht="28.5" customHeight="1" thickBot="1" x14ac:dyDescent="0.25">
      <c r="A36" s="102">
        <v>21</v>
      </c>
      <c r="B36" s="103" t="s">
        <v>84</v>
      </c>
      <c r="C36" s="104"/>
      <c r="D36" s="105" t="s">
        <v>27</v>
      </c>
      <c r="E36" s="61">
        <f>SUM($F36/$F$37*$E$47)</f>
        <v>0</v>
      </c>
      <c r="F36" s="106">
        <v>1</v>
      </c>
      <c r="G36" s="74"/>
      <c r="H36" s="107">
        <v>0</v>
      </c>
      <c r="I36" s="36" t="s">
        <v>221</v>
      </c>
      <c r="J36" s="112"/>
      <c r="K36" s="108"/>
      <c r="L36" s="60">
        <f t="shared" ref="L36" si="2">SUM(($E36/$F36)*($F36-K36))</f>
        <v>0</v>
      </c>
      <c r="M36" s="115"/>
    </row>
    <row r="37" spans="1:13" ht="15" x14ac:dyDescent="0.2">
      <c r="A37" s="94"/>
      <c r="B37" s="95"/>
      <c r="C37" s="96"/>
      <c r="D37" s="96"/>
      <c r="E37" s="37">
        <f>SUM(E14:E36)</f>
        <v>0</v>
      </c>
      <c r="F37" s="97">
        <f>SUM(F14:F36)</f>
        <v>6</v>
      </c>
      <c r="G37" s="210" t="s">
        <v>0</v>
      </c>
      <c r="H37" s="211"/>
      <c r="I37" s="98"/>
      <c r="J37" s="99"/>
      <c r="K37" s="100">
        <f>SUM(K14:K36)</f>
        <v>0</v>
      </c>
      <c r="L37" s="101"/>
      <c r="M37" s="53"/>
    </row>
    <row r="38" spans="1:13" s="2" customFormat="1" ht="15" x14ac:dyDescent="0.2">
      <c r="A38" s="25"/>
      <c r="B38" s="54"/>
      <c r="C38" s="56"/>
      <c r="D38" s="58"/>
      <c r="E38" s="33"/>
      <c r="F38" s="51"/>
      <c r="G38" s="216" t="s">
        <v>14</v>
      </c>
      <c r="H38" s="217"/>
      <c r="I38" s="19"/>
      <c r="J38" s="20"/>
      <c r="K38" s="9"/>
      <c r="L38" s="8">
        <f>SUM(L14:L36)</f>
        <v>0</v>
      </c>
      <c r="M38" s="22"/>
    </row>
    <row r="39" spans="1:13" s="2" customFormat="1" ht="15" x14ac:dyDescent="0.2">
      <c r="A39" s="25"/>
      <c r="B39" s="54"/>
      <c r="C39" s="56"/>
      <c r="D39" s="58"/>
      <c r="E39" s="33"/>
      <c r="F39" s="51"/>
      <c r="G39" s="218" t="s">
        <v>28</v>
      </c>
      <c r="H39" s="219"/>
      <c r="I39" s="19"/>
      <c r="J39" s="20"/>
      <c r="K39" s="14">
        <v>0</v>
      </c>
      <c r="L39" s="8"/>
      <c r="M39" s="22"/>
    </row>
    <row r="40" spans="1:13" s="2" customFormat="1" ht="15.75" thickBot="1" x14ac:dyDescent="0.25">
      <c r="A40" s="26"/>
      <c r="B40" s="55"/>
      <c r="C40" s="57"/>
      <c r="D40" s="57"/>
      <c r="E40" s="61"/>
      <c r="F40" s="52"/>
      <c r="G40" s="220" t="s">
        <v>16</v>
      </c>
      <c r="H40" s="221"/>
      <c r="I40" s="27"/>
      <c r="J40" s="21"/>
      <c r="K40" s="28"/>
      <c r="L40" s="60">
        <f>SUM(L38+L52)</f>
        <v>0</v>
      </c>
      <c r="M40" s="122"/>
    </row>
    <row r="41" spans="1:13" s="2" customFormat="1" ht="15" customHeight="1" x14ac:dyDescent="0.2">
      <c r="C41" s="15"/>
      <c r="H41" s="5"/>
    </row>
    <row r="42" spans="1:13" s="2" customFormat="1" ht="15" customHeight="1" x14ac:dyDescent="0.2">
      <c r="C42" s="15"/>
      <c r="E42" s="16"/>
      <c r="F42" s="16"/>
    </row>
    <row r="43" spans="1:13" ht="15" customHeight="1" x14ac:dyDescent="0.2">
      <c r="F43" s="3"/>
      <c r="G43" s="3"/>
      <c r="H43" s="3"/>
      <c r="I43" s="3"/>
      <c r="J43" s="3"/>
      <c r="K43" s="3"/>
    </row>
    <row r="44" spans="1:13" ht="15" customHeight="1" thickBot="1" x14ac:dyDescent="0.25">
      <c r="B44" s="17" t="s">
        <v>25</v>
      </c>
      <c r="C44" s="18"/>
      <c r="D44" s="17"/>
      <c r="E44" s="71"/>
      <c r="F44" s="3"/>
      <c r="G44" s="3"/>
      <c r="H44" s="72"/>
      <c r="I44" s="72"/>
      <c r="J44" s="69"/>
      <c r="K44" s="70"/>
      <c r="L44" s="13"/>
      <c r="M44" s="13"/>
    </row>
    <row r="45" spans="1:13" ht="12.75" customHeight="1" x14ac:dyDescent="0.2">
      <c r="B45" s="43" t="s">
        <v>15</v>
      </c>
      <c r="C45" s="222"/>
      <c r="D45" s="223"/>
      <c r="E45" s="31"/>
      <c r="F45" s="11"/>
      <c r="G45" s="64" t="s">
        <v>46</v>
      </c>
      <c r="H45" s="64" t="s">
        <v>19</v>
      </c>
      <c r="I45" s="64" t="s">
        <v>13</v>
      </c>
      <c r="J45" s="65" t="s">
        <v>12</v>
      </c>
      <c r="K45" s="65" t="s">
        <v>2</v>
      </c>
      <c r="L45" s="66" t="s">
        <v>31</v>
      </c>
    </row>
    <row r="46" spans="1:13" ht="12.75" customHeight="1" x14ac:dyDescent="0.2">
      <c r="B46" s="44" t="s">
        <v>22</v>
      </c>
      <c r="C46" s="212">
        <v>0.6</v>
      </c>
      <c r="D46" s="213"/>
      <c r="E46" s="29">
        <f>SUM(C45)</f>
        <v>0</v>
      </c>
      <c r="F46" s="11"/>
      <c r="G46" s="67"/>
      <c r="H46" s="116"/>
      <c r="I46" s="182"/>
      <c r="J46" s="183"/>
      <c r="K46" s="184"/>
      <c r="L46" s="79">
        <f t="shared" ref="L46:L51" si="3">SUM($H46*K46)</f>
        <v>0</v>
      </c>
    </row>
    <row r="47" spans="1:13" ht="13.5" customHeight="1" thickBot="1" x14ac:dyDescent="0.25">
      <c r="B47" s="45" t="s">
        <v>23</v>
      </c>
      <c r="C47" s="214">
        <v>0.4</v>
      </c>
      <c r="D47" s="215"/>
      <c r="E47" s="30">
        <f>SUM(E46/C46*C47)</f>
        <v>0</v>
      </c>
      <c r="F47" s="11"/>
      <c r="G47" s="67"/>
      <c r="H47" s="116"/>
      <c r="I47" s="182"/>
      <c r="J47" s="183"/>
      <c r="K47" s="184"/>
      <c r="L47" s="79">
        <f t="shared" si="3"/>
        <v>0</v>
      </c>
    </row>
    <row r="48" spans="1:13" x14ac:dyDescent="0.2">
      <c r="D48" s="11"/>
      <c r="E48" s="11"/>
      <c r="F48" s="11"/>
      <c r="G48" s="67"/>
      <c r="H48" s="116"/>
      <c r="I48" s="182"/>
      <c r="J48" s="183"/>
      <c r="K48" s="184"/>
      <c r="L48" s="79">
        <f t="shared" si="3"/>
        <v>0</v>
      </c>
    </row>
    <row r="49" spans="1:13" x14ac:dyDescent="0.2">
      <c r="D49" s="11"/>
      <c r="E49" s="11"/>
      <c r="F49" s="11"/>
      <c r="G49" s="67"/>
      <c r="H49" s="116"/>
      <c r="I49" s="182"/>
      <c r="J49" s="183"/>
      <c r="K49" s="184"/>
      <c r="L49" s="79">
        <f t="shared" si="3"/>
        <v>0</v>
      </c>
    </row>
    <row r="50" spans="1:13" x14ac:dyDescent="0.2">
      <c r="D50" s="11"/>
      <c r="E50" s="11"/>
      <c r="F50" s="11"/>
      <c r="G50" s="67"/>
      <c r="H50" s="116"/>
      <c r="I50" s="182"/>
      <c r="J50" s="183"/>
      <c r="K50" s="184"/>
      <c r="L50" s="79">
        <f t="shared" si="3"/>
        <v>0</v>
      </c>
    </row>
    <row r="51" spans="1:13" ht="13.5" thickBot="1" x14ac:dyDescent="0.25">
      <c r="G51" s="68"/>
      <c r="H51" s="116"/>
      <c r="I51" s="185"/>
      <c r="J51" s="186"/>
      <c r="K51" s="184"/>
      <c r="L51" s="79">
        <f t="shared" si="3"/>
        <v>0</v>
      </c>
    </row>
    <row r="52" spans="1:13" ht="15" customHeight="1" thickBot="1" x14ac:dyDescent="0.25">
      <c r="G52" s="78"/>
      <c r="H52" s="77"/>
      <c r="I52" s="77" t="s">
        <v>11</v>
      </c>
      <c r="J52" s="77"/>
      <c r="K52" s="118" t="s">
        <v>20</v>
      </c>
      <c r="L52" s="80">
        <f>SUM(L46:L51)</f>
        <v>0</v>
      </c>
    </row>
    <row r="53" spans="1:13" ht="15" customHeight="1" x14ac:dyDescent="0.2">
      <c r="G53" s="13"/>
      <c r="H53" s="13"/>
      <c r="I53" s="12"/>
    </row>
    <row r="54" spans="1:13" ht="15" customHeight="1" x14ac:dyDescent="0.2">
      <c r="G54" s="13"/>
    </row>
    <row r="55" spans="1:13" ht="15" customHeight="1" x14ac:dyDescent="0.2"/>
    <row r="56" spans="1:13" ht="15" customHeight="1" x14ac:dyDescent="0.2"/>
    <row r="57" spans="1:13" ht="19.5" customHeight="1" x14ac:dyDescent="0.2">
      <c r="A57" s="85" t="s">
        <v>37</v>
      </c>
      <c r="B57" s="85"/>
      <c r="C57" s="86" t="s">
        <v>38</v>
      </c>
      <c r="D57" s="91"/>
      <c r="E57" s="91"/>
      <c r="F57" s="91"/>
      <c r="G57" s="87"/>
      <c r="H57" s="86" t="s">
        <v>39</v>
      </c>
      <c r="I57" s="91"/>
      <c r="J57" s="87"/>
      <c r="K57" s="91" t="s">
        <v>40</v>
      </c>
      <c r="L57" s="87"/>
      <c r="M57" s="85" t="s">
        <v>41</v>
      </c>
    </row>
    <row r="58" spans="1:13" ht="19.5" customHeight="1" x14ac:dyDescent="0.2">
      <c r="A58" s="84" t="s">
        <v>45</v>
      </c>
      <c r="B58" s="84"/>
      <c r="C58" s="120" t="s">
        <v>44</v>
      </c>
      <c r="D58" s="93"/>
      <c r="E58" s="93"/>
      <c r="F58" s="93"/>
      <c r="G58" s="121"/>
      <c r="H58" s="120" t="s">
        <v>47</v>
      </c>
      <c r="I58" s="93"/>
      <c r="J58" s="121"/>
      <c r="K58" s="117" t="s">
        <v>42</v>
      </c>
      <c r="L58" s="92"/>
      <c r="M58" s="84" t="s">
        <v>43</v>
      </c>
    </row>
  </sheetData>
  <protectedRanges>
    <protectedRange sqref="J52 L46:L52 G46:H51" name="Område1_1_3_1"/>
  </protectedRanges>
  <mergeCells count="12">
    <mergeCell ref="J10:M10"/>
    <mergeCell ref="J11:M11"/>
    <mergeCell ref="G39:H39"/>
    <mergeCell ref="G40:H40"/>
    <mergeCell ref="C45:D45"/>
    <mergeCell ref="C46:D46"/>
    <mergeCell ref="C47:D47"/>
    <mergeCell ref="B13:H13"/>
    <mergeCell ref="B25:H25"/>
    <mergeCell ref="B32:H32"/>
    <mergeCell ref="G37:H37"/>
    <mergeCell ref="G38:H38"/>
  </mergeCells>
  <conditionalFormatting sqref="F37">
    <cfRule type="cellIs" dxfId="3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C734D-884D-43AF-A69C-972A7910BF7C}">
  <sheetPr codeName="Blad12"/>
  <dimension ref="A1:M67"/>
  <sheetViews>
    <sheetView showGridLines="0" topLeftCell="A36" zoomScale="90" zoomScaleNormal="90" zoomScaleSheetLayoutView="80" workbookViewId="0">
      <selection activeCell="J10" sqref="J10:M10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8">
        <v>43486</v>
      </c>
      <c r="L6" s="88"/>
      <c r="M6" s="121" t="s">
        <v>209</v>
      </c>
    </row>
    <row r="7" spans="1:13" ht="15" customHeight="1" x14ac:dyDescent="0.2">
      <c r="A7" s="12"/>
      <c r="B7" s="12"/>
      <c r="C7" s="123"/>
      <c r="D7" s="12"/>
      <c r="E7" s="12"/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185</v>
      </c>
      <c r="B10" s="153"/>
      <c r="C10" s="153"/>
      <c r="D10" s="153"/>
      <c r="E10" s="153"/>
      <c r="F10" s="153"/>
      <c r="G10" s="153"/>
      <c r="H10" s="154"/>
      <c r="I10" s="46" t="s">
        <v>9</v>
      </c>
      <c r="J10" s="224"/>
      <c r="K10" s="225"/>
      <c r="L10" s="225"/>
      <c r="M10" s="226"/>
    </row>
    <row r="11" spans="1:13" ht="14.2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27"/>
      <c r="K11" s="228"/>
      <c r="L11" s="228"/>
      <c r="M11" s="229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ht="12.75" customHeight="1" x14ac:dyDescent="0.2">
      <c r="A13" s="149"/>
      <c r="B13" s="230" t="s">
        <v>50</v>
      </c>
      <c r="C13" s="231"/>
      <c r="D13" s="231"/>
      <c r="E13" s="231"/>
      <c r="F13" s="231"/>
      <c r="G13" s="231"/>
      <c r="H13" s="232"/>
      <c r="I13" s="150"/>
      <c r="J13" s="151"/>
      <c r="K13" s="151"/>
      <c r="L13" s="151"/>
      <c r="M13" s="152"/>
    </row>
    <row r="14" spans="1:13" s="109" customFormat="1" ht="25.5" x14ac:dyDescent="0.2">
      <c r="A14" s="128">
        <v>1</v>
      </c>
      <c r="B14" s="129" t="s">
        <v>76</v>
      </c>
      <c r="C14" s="130" t="s">
        <v>27</v>
      </c>
      <c r="D14" s="131"/>
      <c r="E14" s="132"/>
      <c r="F14" s="133"/>
      <c r="G14" s="134"/>
      <c r="H14" s="135"/>
      <c r="I14" s="136"/>
      <c r="J14" s="137"/>
      <c r="K14" s="138"/>
      <c r="L14" s="139"/>
      <c r="M14" s="140"/>
    </row>
    <row r="15" spans="1:13" x14ac:dyDescent="0.2">
      <c r="A15" s="32">
        <v>2</v>
      </c>
      <c r="B15" s="48" t="s">
        <v>55</v>
      </c>
      <c r="C15" s="49" t="s">
        <v>27</v>
      </c>
      <c r="D15" s="50"/>
      <c r="E15" s="33"/>
      <c r="F15" s="34"/>
      <c r="G15" s="59"/>
      <c r="H15" s="62"/>
      <c r="I15" s="24"/>
      <c r="J15" s="111"/>
      <c r="K15" s="75"/>
      <c r="L15" s="8"/>
      <c r="M15" s="113"/>
    </row>
    <row r="16" spans="1:13" ht="38.25" x14ac:dyDescent="0.2">
      <c r="A16" s="32">
        <v>3</v>
      </c>
      <c r="B16" s="48" t="s">
        <v>110</v>
      </c>
      <c r="C16" s="49" t="s">
        <v>27</v>
      </c>
      <c r="D16" s="50"/>
      <c r="E16" s="33"/>
      <c r="F16" s="34"/>
      <c r="G16" s="59"/>
      <c r="H16" s="62"/>
      <c r="I16" s="24"/>
      <c r="J16" s="111"/>
      <c r="K16" s="75"/>
      <c r="L16" s="8"/>
      <c r="M16" s="113"/>
    </row>
    <row r="17" spans="1:13" ht="38.25" x14ac:dyDescent="0.2">
      <c r="A17" s="32">
        <v>4</v>
      </c>
      <c r="B17" s="48" t="s">
        <v>113</v>
      </c>
      <c r="C17" s="49" t="s">
        <v>27</v>
      </c>
      <c r="D17" s="50"/>
      <c r="E17" s="33"/>
      <c r="F17" s="34"/>
      <c r="G17" s="59"/>
      <c r="H17" s="62"/>
      <c r="I17" s="24"/>
      <c r="J17" s="110"/>
      <c r="K17" s="75" t="s">
        <v>11</v>
      </c>
      <c r="L17" s="8"/>
      <c r="M17" s="114"/>
    </row>
    <row r="18" spans="1:13" ht="25.5" x14ac:dyDescent="0.2">
      <c r="A18" s="32">
        <v>5</v>
      </c>
      <c r="B18" s="48" t="s">
        <v>111</v>
      </c>
      <c r="C18" s="49" t="s">
        <v>27</v>
      </c>
      <c r="D18" s="50"/>
      <c r="E18" s="33"/>
      <c r="F18" s="34"/>
      <c r="G18" s="59"/>
      <c r="H18" s="62"/>
      <c r="I18" s="24"/>
      <c r="J18" s="110"/>
      <c r="K18" s="75" t="s">
        <v>11</v>
      </c>
      <c r="L18" s="8"/>
      <c r="M18" s="114"/>
    </row>
    <row r="19" spans="1:13" ht="25.5" x14ac:dyDescent="0.2">
      <c r="A19" s="32">
        <v>6</v>
      </c>
      <c r="B19" s="48" t="s">
        <v>112</v>
      </c>
      <c r="C19" s="49" t="s">
        <v>27</v>
      </c>
      <c r="D19" s="50"/>
      <c r="E19" s="33"/>
      <c r="F19" s="34"/>
      <c r="G19" s="59"/>
      <c r="H19" s="62"/>
      <c r="I19" s="24"/>
      <c r="J19" s="111"/>
      <c r="K19" s="75"/>
      <c r="L19" s="8"/>
      <c r="M19" s="113"/>
    </row>
    <row r="20" spans="1:13" ht="25.5" x14ac:dyDescent="0.2">
      <c r="A20" s="32">
        <v>7</v>
      </c>
      <c r="B20" s="48" t="s">
        <v>190</v>
      </c>
      <c r="C20" s="49" t="s">
        <v>27</v>
      </c>
      <c r="D20" s="50"/>
      <c r="E20" s="33"/>
      <c r="F20" s="34"/>
      <c r="G20" s="59"/>
      <c r="H20" s="62"/>
      <c r="I20" s="24"/>
      <c r="J20" s="110"/>
      <c r="K20" s="75" t="s">
        <v>11</v>
      </c>
      <c r="L20" s="8"/>
      <c r="M20" s="114"/>
    </row>
    <row r="21" spans="1:13" ht="38.25" x14ac:dyDescent="0.2">
      <c r="A21" s="32">
        <v>8</v>
      </c>
      <c r="B21" s="48" t="s">
        <v>114</v>
      </c>
      <c r="C21" s="49" t="s">
        <v>27</v>
      </c>
      <c r="D21" s="50"/>
      <c r="E21" s="33"/>
      <c r="F21" s="34"/>
      <c r="G21" s="59"/>
      <c r="H21" s="62"/>
      <c r="I21" s="24"/>
      <c r="J21" s="111"/>
      <c r="K21" s="75"/>
      <c r="L21" s="8"/>
      <c r="M21" s="113"/>
    </row>
    <row r="22" spans="1:13" ht="12.75" customHeight="1" x14ac:dyDescent="0.2">
      <c r="A22" s="124"/>
      <c r="B22" s="233" t="s">
        <v>51</v>
      </c>
      <c r="C22" s="234"/>
      <c r="D22" s="234"/>
      <c r="E22" s="234"/>
      <c r="F22" s="234"/>
      <c r="G22" s="234"/>
      <c r="H22" s="235"/>
      <c r="I22" s="125"/>
      <c r="J22" s="126"/>
      <c r="K22" s="126"/>
      <c r="L22" s="126"/>
      <c r="M22" s="127"/>
    </row>
    <row r="23" spans="1:13" x14ac:dyDescent="0.2">
      <c r="A23" s="32">
        <v>9</v>
      </c>
      <c r="B23" s="48" t="s">
        <v>60</v>
      </c>
      <c r="C23" s="49" t="s">
        <v>27</v>
      </c>
      <c r="D23" s="50"/>
      <c r="E23" s="33"/>
      <c r="F23" s="34"/>
      <c r="G23" s="59"/>
      <c r="H23" s="62"/>
      <c r="I23" s="24"/>
      <c r="J23" s="111"/>
      <c r="K23" s="75"/>
      <c r="L23" s="8"/>
      <c r="M23" s="113"/>
    </row>
    <row r="24" spans="1:13" ht="38.25" x14ac:dyDescent="0.2">
      <c r="A24" s="32">
        <v>10</v>
      </c>
      <c r="B24" s="48" t="s">
        <v>115</v>
      </c>
      <c r="C24" s="49" t="s">
        <v>27</v>
      </c>
      <c r="D24" s="50"/>
      <c r="E24" s="33"/>
      <c r="F24" s="34"/>
      <c r="G24" s="59"/>
      <c r="H24" s="62"/>
      <c r="I24" s="24"/>
      <c r="J24" s="111"/>
      <c r="K24" s="75"/>
      <c r="L24" s="8"/>
      <c r="M24" s="113"/>
    </row>
    <row r="25" spans="1:13" x14ac:dyDescent="0.2">
      <c r="A25" s="32">
        <v>11</v>
      </c>
      <c r="B25" s="48" t="s">
        <v>62</v>
      </c>
      <c r="C25" s="49" t="s">
        <v>27</v>
      </c>
      <c r="D25" s="50"/>
      <c r="E25" s="33"/>
      <c r="F25" s="34"/>
      <c r="G25" s="59"/>
      <c r="H25" s="62"/>
      <c r="I25" s="24"/>
      <c r="J25" s="111"/>
      <c r="K25" s="75"/>
      <c r="L25" s="8"/>
      <c r="M25" s="113"/>
    </row>
    <row r="26" spans="1:13" ht="25.5" x14ac:dyDescent="0.2">
      <c r="A26" s="32">
        <v>12</v>
      </c>
      <c r="B26" s="48" t="s">
        <v>118</v>
      </c>
      <c r="C26" s="49" t="s">
        <v>27</v>
      </c>
      <c r="D26" s="50"/>
      <c r="E26" s="33"/>
      <c r="F26" s="34"/>
      <c r="G26" s="59"/>
      <c r="H26" s="62"/>
      <c r="I26" s="24"/>
      <c r="J26" s="110"/>
      <c r="K26" s="75" t="s">
        <v>11</v>
      </c>
      <c r="L26" s="8"/>
      <c r="M26" s="114"/>
    </row>
    <row r="27" spans="1:13" x14ac:dyDescent="0.2">
      <c r="A27" s="32">
        <v>13</v>
      </c>
      <c r="B27" s="48" t="s">
        <v>101</v>
      </c>
      <c r="C27" s="49" t="s">
        <v>27</v>
      </c>
      <c r="D27" s="50"/>
      <c r="E27" s="33"/>
      <c r="F27" s="34"/>
      <c r="G27" s="59"/>
      <c r="H27" s="62"/>
      <c r="I27" s="24"/>
      <c r="J27" s="111"/>
      <c r="K27" s="75"/>
      <c r="L27" s="8"/>
      <c r="M27" s="113"/>
    </row>
    <row r="28" spans="1:13" ht="25.5" x14ac:dyDescent="0.2">
      <c r="A28" s="32">
        <v>14</v>
      </c>
      <c r="B28" s="48" t="s">
        <v>119</v>
      </c>
      <c r="C28" s="49" t="s">
        <v>27</v>
      </c>
      <c r="D28" s="50"/>
      <c r="E28" s="33"/>
      <c r="F28" s="34"/>
      <c r="G28" s="59"/>
      <c r="H28" s="62"/>
      <c r="I28" s="24"/>
      <c r="J28" s="110"/>
      <c r="K28" s="75" t="s">
        <v>11</v>
      </c>
      <c r="L28" s="8"/>
      <c r="M28" s="114"/>
    </row>
    <row r="29" spans="1:13" ht="25.5" x14ac:dyDescent="0.2">
      <c r="A29" s="32">
        <v>15</v>
      </c>
      <c r="B29" s="48" t="s">
        <v>67</v>
      </c>
      <c r="C29" s="49" t="s">
        <v>27</v>
      </c>
      <c r="D29" s="50"/>
      <c r="E29" s="33"/>
      <c r="F29" s="34"/>
      <c r="G29" s="59"/>
      <c r="H29" s="62"/>
      <c r="I29" s="24"/>
      <c r="J29" s="110"/>
      <c r="K29" s="75" t="s">
        <v>11</v>
      </c>
      <c r="L29" s="8"/>
      <c r="M29" s="114"/>
    </row>
    <row r="30" spans="1:13" ht="25.5" x14ac:dyDescent="0.2">
      <c r="A30" s="32">
        <v>16</v>
      </c>
      <c r="B30" s="73" t="s">
        <v>191</v>
      </c>
      <c r="C30" s="49"/>
      <c r="D30" s="50" t="s">
        <v>27</v>
      </c>
      <c r="E30" s="33">
        <f>SUM($F30/$F$46*$E$56)</f>
        <v>0</v>
      </c>
      <c r="F30" s="34">
        <v>3</v>
      </c>
      <c r="G30" s="59"/>
      <c r="H30" s="63">
        <v>0</v>
      </c>
      <c r="I30" s="24"/>
      <c r="J30" s="111"/>
      <c r="K30" s="75"/>
      <c r="L30" s="8">
        <f t="shared" ref="L30" si="0">SUM(($E30/$F30)*($F30-K30))</f>
        <v>0</v>
      </c>
      <c r="M30" s="114"/>
    </row>
    <row r="31" spans="1:13" ht="25.5" x14ac:dyDescent="0.2">
      <c r="A31" s="32">
        <v>17</v>
      </c>
      <c r="B31" s="48" t="s">
        <v>172</v>
      </c>
      <c r="C31" s="47"/>
      <c r="D31" s="50" t="s">
        <v>27</v>
      </c>
      <c r="E31" s="33">
        <f>SUM($F31/$F$46*$E$56)</f>
        <v>0</v>
      </c>
      <c r="F31" s="35">
        <v>1</v>
      </c>
      <c r="G31" s="59"/>
      <c r="H31" s="63">
        <v>0</v>
      </c>
      <c r="I31" s="24"/>
      <c r="J31" s="111"/>
      <c r="K31" s="75"/>
      <c r="L31" s="8">
        <f t="shared" ref="L31" si="1">SUM(($E31/$F31)*($F31-K31))</f>
        <v>0</v>
      </c>
      <c r="M31" s="113"/>
    </row>
    <row r="32" spans="1:13" ht="25.5" x14ac:dyDescent="0.2">
      <c r="A32" s="32">
        <v>18</v>
      </c>
      <c r="B32" s="73" t="s">
        <v>174</v>
      </c>
      <c r="C32" s="49" t="s">
        <v>27</v>
      </c>
      <c r="D32" s="50"/>
      <c r="E32" s="33"/>
      <c r="F32" s="34"/>
      <c r="G32" s="59"/>
      <c r="H32" s="62"/>
      <c r="I32" s="24"/>
      <c r="J32" s="110"/>
      <c r="K32" s="75" t="s">
        <v>11</v>
      </c>
      <c r="L32" s="8"/>
      <c r="M32" s="114"/>
    </row>
    <row r="33" spans="1:13" ht="12.75" customHeight="1" x14ac:dyDescent="0.2">
      <c r="A33" s="124"/>
      <c r="B33" s="233" t="s">
        <v>116</v>
      </c>
      <c r="C33" s="234"/>
      <c r="D33" s="234"/>
      <c r="E33" s="234"/>
      <c r="F33" s="234"/>
      <c r="G33" s="234"/>
      <c r="H33" s="235"/>
      <c r="I33" s="125"/>
      <c r="J33" s="126"/>
      <c r="K33" s="126"/>
      <c r="L33" s="126"/>
      <c r="M33" s="127"/>
    </row>
    <row r="34" spans="1:13" ht="25.5" x14ac:dyDescent="0.2">
      <c r="A34" s="32">
        <v>19</v>
      </c>
      <c r="B34" s="48" t="s">
        <v>187</v>
      </c>
      <c r="C34" s="49" t="s">
        <v>27</v>
      </c>
      <c r="D34" s="50"/>
      <c r="E34" s="33"/>
      <c r="F34" s="34"/>
      <c r="G34" s="59"/>
      <c r="H34" s="62"/>
      <c r="I34" s="24"/>
      <c r="J34" s="111"/>
      <c r="K34" s="75"/>
      <c r="L34" s="8"/>
      <c r="M34" s="113"/>
    </row>
    <row r="35" spans="1:13" ht="26.25" customHeight="1" x14ac:dyDescent="0.2">
      <c r="A35" s="32">
        <v>20</v>
      </c>
      <c r="B35" s="48" t="s">
        <v>186</v>
      </c>
      <c r="C35" s="49" t="s">
        <v>27</v>
      </c>
      <c r="D35" s="50"/>
      <c r="E35" s="33"/>
      <c r="F35" s="34"/>
      <c r="G35" s="59"/>
      <c r="H35" s="62"/>
      <c r="I35" s="24"/>
      <c r="J35" s="111"/>
      <c r="K35" s="75"/>
      <c r="L35" s="8"/>
      <c r="M35" s="113"/>
    </row>
    <row r="36" spans="1:13" ht="25.5" x14ac:dyDescent="0.2">
      <c r="A36" s="32">
        <v>21</v>
      </c>
      <c r="B36" s="48" t="s">
        <v>120</v>
      </c>
      <c r="C36" s="49" t="s">
        <v>27</v>
      </c>
      <c r="D36" s="50"/>
      <c r="E36" s="33"/>
      <c r="F36" s="34"/>
      <c r="G36" s="59"/>
      <c r="H36" s="62"/>
      <c r="I36" s="24"/>
      <c r="J36" s="111"/>
      <c r="K36" s="75"/>
      <c r="L36" s="8"/>
      <c r="M36" s="113"/>
    </row>
    <row r="37" spans="1:13" ht="25.5" x14ac:dyDescent="0.2">
      <c r="A37" s="32">
        <v>22</v>
      </c>
      <c r="B37" s="48" t="s">
        <v>121</v>
      </c>
      <c r="C37" s="49" t="s">
        <v>27</v>
      </c>
      <c r="D37" s="50"/>
      <c r="E37" s="33"/>
      <c r="F37" s="34"/>
      <c r="G37" s="59"/>
      <c r="H37" s="62"/>
      <c r="I37" s="24"/>
      <c r="J37" s="111"/>
      <c r="K37" s="75"/>
      <c r="L37" s="8"/>
      <c r="M37" s="113"/>
    </row>
    <row r="38" spans="1:13" ht="38.25" x14ac:dyDescent="0.2">
      <c r="A38" s="32">
        <v>23</v>
      </c>
      <c r="B38" s="48" t="s">
        <v>122</v>
      </c>
      <c r="C38" s="49" t="s">
        <v>27</v>
      </c>
      <c r="D38" s="50"/>
      <c r="E38" s="33"/>
      <c r="F38" s="34"/>
      <c r="G38" s="59"/>
      <c r="H38" s="62"/>
      <c r="I38" s="24"/>
      <c r="J38" s="111"/>
      <c r="K38" s="75"/>
      <c r="L38" s="8"/>
      <c r="M38" s="113"/>
    </row>
    <row r="39" spans="1:13" ht="25.5" x14ac:dyDescent="0.2">
      <c r="A39" s="32">
        <v>24</v>
      </c>
      <c r="B39" s="73" t="s">
        <v>123</v>
      </c>
      <c r="C39" s="47"/>
      <c r="D39" s="50" t="s">
        <v>27</v>
      </c>
      <c r="E39" s="33">
        <f>SUM($F39/$F$46*$E$56)</f>
        <v>0</v>
      </c>
      <c r="F39" s="34">
        <v>5</v>
      </c>
      <c r="G39" s="59"/>
      <c r="H39" s="63">
        <v>0</v>
      </c>
      <c r="I39" s="24"/>
      <c r="J39" s="111"/>
      <c r="K39" s="75"/>
      <c r="L39" s="8">
        <f t="shared" ref="L39:L40" si="2">SUM(($E39/$F39)*($F39-K39))</f>
        <v>0</v>
      </c>
      <c r="M39" s="113"/>
    </row>
    <row r="40" spans="1:13" ht="25.5" x14ac:dyDescent="0.2">
      <c r="A40" s="32">
        <v>25</v>
      </c>
      <c r="B40" s="73" t="s">
        <v>124</v>
      </c>
      <c r="C40" s="49"/>
      <c r="D40" s="50" t="s">
        <v>27</v>
      </c>
      <c r="E40" s="33">
        <f>SUM($F40/$F$46*$E$56)</f>
        <v>0</v>
      </c>
      <c r="F40" s="34">
        <v>5</v>
      </c>
      <c r="G40" s="59"/>
      <c r="H40" s="63">
        <v>0</v>
      </c>
      <c r="I40" s="24"/>
      <c r="J40" s="111"/>
      <c r="K40" s="75"/>
      <c r="L40" s="8">
        <f t="shared" si="2"/>
        <v>0</v>
      </c>
      <c r="M40" s="114"/>
    </row>
    <row r="41" spans="1:13" ht="12.75" customHeight="1" x14ac:dyDescent="0.2">
      <c r="A41" s="124"/>
      <c r="B41" s="233" t="s">
        <v>117</v>
      </c>
      <c r="C41" s="234"/>
      <c r="D41" s="234"/>
      <c r="E41" s="234"/>
      <c r="F41" s="234"/>
      <c r="G41" s="234"/>
      <c r="H41" s="235"/>
      <c r="I41" s="125"/>
      <c r="J41" s="126"/>
      <c r="K41" s="126"/>
      <c r="L41" s="126"/>
      <c r="M41" s="127"/>
    </row>
    <row r="42" spans="1:13" ht="25.5" x14ac:dyDescent="0.2">
      <c r="A42" s="32">
        <v>26</v>
      </c>
      <c r="B42" s="48" t="s">
        <v>69</v>
      </c>
      <c r="C42" s="49" t="s">
        <v>27</v>
      </c>
      <c r="D42" s="50"/>
      <c r="E42" s="33"/>
      <c r="F42" s="34"/>
      <c r="G42" s="59"/>
      <c r="H42" s="62"/>
      <c r="I42" s="24"/>
      <c r="J42" s="111"/>
      <c r="K42" s="75"/>
      <c r="L42" s="8"/>
      <c r="M42" s="113"/>
    </row>
    <row r="43" spans="1:13" ht="25.5" x14ac:dyDescent="0.2">
      <c r="A43" s="32">
        <v>27</v>
      </c>
      <c r="B43" s="48" t="s">
        <v>74</v>
      </c>
      <c r="C43" s="49" t="s">
        <v>27</v>
      </c>
      <c r="D43" s="50"/>
      <c r="E43" s="33"/>
      <c r="F43" s="34"/>
      <c r="G43" s="59"/>
      <c r="H43" s="62"/>
      <c r="I43" s="24"/>
      <c r="J43" s="111"/>
      <c r="K43" s="75"/>
      <c r="L43" s="8"/>
      <c r="M43" s="113"/>
    </row>
    <row r="44" spans="1:13" ht="38.25" x14ac:dyDescent="0.2">
      <c r="A44" s="32">
        <v>28</v>
      </c>
      <c r="B44" s="48" t="s">
        <v>91</v>
      </c>
      <c r="C44" s="49" t="s">
        <v>27</v>
      </c>
      <c r="D44" s="50"/>
      <c r="E44" s="33"/>
      <c r="F44" s="34"/>
      <c r="G44" s="59"/>
      <c r="H44" s="62"/>
      <c r="I44" s="24"/>
      <c r="J44" s="111"/>
      <c r="K44" s="75"/>
      <c r="L44" s="8"/>
      <c r="M44" s="113"/>
    </row>
    <row r="45" spans="1:13" ht="28.5" customHeight="1" thickBot="1" x14ac:dyDescent="0.25">
      <c r="A45" s="102">
        <v>29</v>
      </c>
      <c r="B45" s="103" t="s">
        <v>84</v>
      </c>
      <c r="C45" s="104"/>
      <c r="D45" s="105" t="s">
        <v>27</v>
      </c>
      <c r="E45" s="61">
        <f>SUM($F45/$F$46*$E$56)</f>
        <v>0</v>
      </c>
      <c r="F45" s="106">
        <v>1</v>
      </c>
      <c r="G45" s="74"/>
      <c r="H45" s="107">
        <v>0</v>
      </c>
      <c r="I45" s="36"/>
      <c r="J45" s="112"/>
      <c r="K45" s="108"/>
      <c r="L45" s="60">
        <f t="shared" ref="L45" si="3">SUM(($E45/$F45)*($F45-K45))</f>
        <v>0</v>
      </c>
      <c r="M45" s="115"/>
    </row>
    <row r="46" spans="1:13" ht="15" x14ac:dyDescent="0.2">
      <c r="A46" s="94"/>
      <c r="B46" s="95"/>
      <c r="C46" s="96"/>
      <c r="D46" s="96"/>
      <c r="E46" s="37">
        <f>SUM(E14:E45)</f>
        <v>0</v>
      </c>
      <c r="F46" s="97">
        <f>SUM(F14:F45)</f>
        <v>15</v>
      </c>
      <c r="G46" s="210" t="s">
        <v>0</v>
      </c>
      <c r="H46" s="211"/>
      <c r="I46" s="98"/>
      <c r="J46" s="99"/>
      <c r="K46" s="100">
        <f>SUM(K14:K45)</f>
        <v>0</v>
      </c>
      <c r="L46" s="101"/>
      <c r="M46" s="53"/>
    </row>
    <row r="47" spans="1:13" s="2" customFormat="1" ht="15" x14ac:dyDescent="0.2">
      <c r="A47" s="25"/>
      <c r="B47" s="54"/>
      <c r="C47" s="56"/>
      <c r="D47" s="58"/>
      <c r="E47" s="33"/>
      <c r="F47" s="51"/>
      <c r="G47" s="216" t="s">
        <v>14</v>
      </c>
      <c r="H47" s="217"/>
      <c r="I47" s="19"/>
      <c r="J47" s="20"/>
      <c r="K47" s="9"/>
      <c r="L47" s="8">
        <f>SUM(L14:L45)</f>
        <v>0</v>
      </c>
      <c r="M47" s="22"/>
    </row>
    <row r="48" spans="1:13" s="2" customFormat="1" ht="15" x14ac:dyDescent="0.2">
      <c r="A48" s="25"/>
      <c r="B48" s="54"/>
      <c r="C48" s="56"/>
      <c r="D48" s="58"/>
      <c r="E48" s="33"/>
      <c r="F48" s="51"/>
      <c r="G48" s="218" t="s">
        <v>28</v>
      </c>
      <c r="H48" s="219"/>
      <c r="I48" s="19"/>
      <c r="J48" s="20"/>
      <c r="K48" s="14">
        <v>0</v>
      </c>
      <c r="L48" s="8"/>
      <c r="M48" s="22"/>
    </row>
    <row r="49" spans="1:13" s="2" customFormat="1" ht="15.75" thickBot="1" x14ac:dyDescent="0.25">
      <c r="A49" s="26"/>
      <c r="B49" s="55"/>
      <c r="C49" s="57"/>
      <c r="D49" s="57"/>
      <c r="E49" s="61"/>
      <c r="F49" s="52"/>
      <c r="G49" s="220" t="s">
        <v>16</v>
      </c>
      <c r="H49" s="221"/>
      <c r="I49" s="27"/>
      <c r="J49" s="21"/>
      <c r="K49" s="28"/>
      <c r="L49" s="60">
        <f>SUM(L47+L61)</f>
        <v>0</v>
      </c>
      <c r="M49" s="122"/>
    </row>
    <row r="50" spans="1:13" s="2" customFormat="1" ht="15" customHeight="1" x14ac:dyDescent="0.2">
      <c r="C50" s="15"/>
      <c r="H50" s="5"/>
    </row>
    <row r="51" spans="1:13" s="2" customFormat="1" ht="15" customHeight="1" x14ac:dyDescent="0.2">
      <c r="C51" s="15"/>
      <c r="E51" s="16"/>
      <c r="F51" s="16"/>
    </row>
    <row r="52" spans="1:13" ht="15" customHeight="1" x14ac:dyDescent="0.2">
      <c r="F52" s="3"/>
      <c r="G52" s="3"/>
      <c r="H52" s="3"/>
      <c r="I52" s="3"/>
      <c r="J52" s="3"/>
      <c r="K52" s="3"/>
    </row>
    <row r="53" spans="1:13" ht="15" customHeight="1" thickBot="1" x14ac:dyDescent="0.25">
      <c r="B53" s="17" t="s">
        <v>25</v>
      </c>
      <c r="C53" s="18"/>
      <c r="D53" s="17"/>
      <c r="E53" s="71"/>
      <c r="F53" s="3"/>
      <c r="G53" s="3"/>
      <c r="H53" s="72"/>
      <c r="I53" s="72"/>
      <c r="J53" s="69"/>
      <c r="K53" s="70"/>
      <c r="L53" s="13"/>
      <c r="M53" s="13"/>
    </row>
    <row r="54" spans="1:13" ht="12.75" customHeight="1" x14ac:dyDescent="0.2">
      <c r="B54" s="43" t="s">
        <v>15</v>
      </c>
      <c r="C54" s="222"/>
      <c r="D54" s="223"/>
      <c r="E54" s="31"/>
      <c r="F54" s="11"/>
      <c r="G54" s="64" t="s">
        <v>46</v>
      </c>
      <c r="H54" s="64" t="s">
        <v>19</v>
      </c>
      <c r="I54" s="64" t="s">
        <v>13</v>
      </c>
      <c r="J54" s="65" t="s">
        <v>12</v>
      </c>
      <c r="K54" s="65" t="s">
        <v>2</v>
      </c>
      <c r="L54" s="66" t="s">
        <v>31</v>
      </c>
    </row>
    <row r="55" spans="1:13" ht="12.75" customHeight="1" x14ac:dyDescent="0.2">
      <c r="B55" s="44" t="s">
        <v>22</v>
      </c>
      <c r="C55" s="212">
        <v>0.6</v>
      </c>
      <c r="D55" s="213"/>
      <c r="E55" s="29">
        <f>SUM(C54)</f>
        <v>0</v>
      </c>
      <c r="F55" s="11"/>
      <c r="G55" s="67"/>
      <c r="H55" s="116"/>
      <c r="I55" s="182"/>
      <c r="J55" s="183"/>
      <c r="K55" s="184"/>
      <c r="L55" s="79">
        <f t="shared" ref="L55:L60" si="4">SUM($H55*K55)</f>
        <v>0</v>
      </c>
    </row>
    <row r="56" spans="1:13" ht="13.5" customHeight="1" thickBot="1" x14ac:dyDescent="0.25">
      <c r="B56" s="45" t="s">
        <v>23</v>
      </c>
      <c r="C56" s="214">
        <v>0.4</v>
      </c>
      <c r="D56" s="215"/>
      <c r="E56" s="30">
        <f>SUM(E55/C55*C56)</f>
        <v>0</v>
      </c>
      <c r="F56" s="11"/>
      <c r="G56" s="67"/>
      <c r="H56" s="116"/>
      <c r="I56" s="182"/>
      <c r="J56" s="183"/>
      <c r="K56" s="184"/>
      <c r="L56" s="79">
        <f t="shared" si="4"/>
        <v>0</v>
      </c>
    </row>
    <row r="57" spans="1:13" ht="13.5" thickBot="1" x14ac:dyDescent="0.25">
      <c r="D57" s="11"/>
      <c r="E57" s="11"/>
      <c r="F57" s="11"/>
      <c r="G57" s="67"/>
      <c r="H57" s="116"/>
      <c r="I57" s="182"/>
      <c r="J57" s="183"/>
      <c r="K57" s="184"/>
      <c r="L57" s="79">
        <f t="shared" si="4"/>
        <v>0</v>
      </c>
    </row>
    <row r="58" spans="1:13" x14ac:dyDescent="0.2">
      <c r="D58" s="11"/>
      <c r="E58" s="11"/>
      <c r="F58" s="11"/>
      <c r="G58" s="67"/>
      <c r="H58" s="116"/>
      <c r="I58" s="182"/>
      <c r="J58" s="183"/>
      <c r="K58" s="184"/>
      <c r="L58" s="79">
        <f t="shared" si="4"/>
        <v>0</v>
      </c>
    </row>
    <row r="59" spans="1:13" x14ac:dyDescent="0.2">
      <c r="D59" s="11"/>
      <c r="E59" s="11"/>
      <c r="F59" s="11"/>
      <c r="G59" s="67"/>
      <c r="H59" s="116"/>
      <c r="I59" s="182"/>
      <c r="J59" s="183"/>
      <c r="K59" s="184"/>
      <c r="L59" s="79">
        <f t="shared" si="4"/>
        <v>0</v>
      </c>
    </row>
    <row r="60" spans="1:13" ht="13.5" thickBot="1" x14ac:dyDescent="0.25">
      <c r="G60" s="68"/>
      <c r="H60" s="116"/>
      <c r="I60" s="185"/>
      <c r="J60" s="186"/>
      <c r="K60" s="184"/>
      <c r="L60" s="79">
        <f t="shared" si="4"/>
        <v>0</v>
      </c>
    </row>
    <row r="61" spans="1:13" ht="15" customHeight="1" thickBot="1" x14ac:dyDescent="0.25">
      <c r="G61" s="78"/>
      <c r="H61" s="77"/>
      <c r="I61" s="77" t="s">
        <v>11</v>
      </c>
      <c r="J61" s="77"/>
      <c r="K61" s="118" t="s">
        <v>20</v>
      </c>
      <c r="L61" s="80">
        <f>SUM(L55:L60)</f>
        <v>0</v>
      </c>
    </row>
    <row r="62" spans="1:13" ht="15" customHeight="1" x14ac:dyDescent="0.2">
      <c r="G62" s="13"/>
      <c r="H62" s="13"/>
      <c r="I62" s="12"/>
    </row>
    <row r="63" spans="1:13" ht="15" customHeight="1" x14ac:dyDescent="0.2">
      <c r="G63" s="13"/>
    </row>
    <row r="64" spans="1:13" ht="15" customHeight="1" x14ac:dyDescent="0.2"/>
    <row r="65" spans="1:13" ht="15" customHeight="1" x14ac:dyDescent="0.2"/>
    <row r="66" spans="1:13" ht="19.5" customHeight="1" x14ac:dyDescent="0.2">
      <c r="A66" s="85" t="s">
        <v>37</v>
      </c>
      <c r="B66" s="85"/>
      <c r="C66" s="86" t="s">
        <v>38</v>
      </c>
      <c r="D66" s="91"/>
      <c r="E66" s="91"/>
      <c r="F66" s="91"/>
      <c r="G66" s="87"/>
      <c r="H66" s="86" t="s">
        <v>39</v>
      </c>
      <c r="I66" s="91"/>
      <c r="J66" s="87"/>
      <c r="K66" s="91" t="s">
        <v>40</v>
      </c>
      <c r="L66" s="87"/>
      <c r="M66" s="85" t="s">
        <v>41</v>
      </c>
    </row>
    <row r="67" spans="1:13" ht="19.5" customHeight="1" x14ac:dyDescent="0.2">
      <c r="A67" s="84" t="s">
        <v>45</v>
      </c>
      <c r="B67" s="84"/>
      <c r="C67" s="120" t="s">
        <v>44</v>
      </c>
      <c r="D67" s="93"/>
      <c r="E67" s="93"/>
      <c r="F67" s="93"/>
      <c r="G67" s="121"/>
      <c r="H67" s="120" t="s">
        <v>47</v>
      </c>
      <c r="I67" s="93"/>
      <c r="J67" s="121"/>
      <c r="K67" s="117" t="s">
        <v>42</v>
      </c>
      <c r="L67" s="92"/>
      <c r="M67" s="84" t="s">
        <v>43</v>
      </c>
    </row>
  </sheetData>
  <protectedRanges>
    <protectedRange sqref="J61 L55:L61 G55:H60" name="Område1_1_3"/>
  </protectedRanges>
  <mergeCells count="13">
    <mergeCell ref="J10:M10"/>
    <mergeCell ref="J11:M11"/>
    <mergeCell ref="C56:D56"/>
    <mergeCell ref="G47:H47"/>
    <mergeCell ref="G48:H48"/>
    <mergeCell ref="G49:H49"/>
    <mergeCell ref="C54:D54"/>
    <mergeCell ref="C55:D55"/>
    <mergeCell ref="B13:H13"/>
    <mergeCell ref="B22:H22"/>
    <mergeCell ref="B41:H41"/>
    <mergeCell ref="G46:H46"/>
    <mergeCell ref="B33:H33"/>
  </mergeCells>
  <conditionalFormatting sqref="F46">
    <cfRule type="cellIs" dxfId="2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BB101-6020-461D-BFFB-26ECC3A8771F}">
  <sheetPr codeName="Blad13"/>
  <dimension ref="A1:M69"/>
  <sheetViews>
    <sheetView showGridLines="0" tabSelected="1" topLeftCell="C12" zoomScale="90" zoomScaleNormal="90" zoomScaleSheetLayoutView="80" workbookViewId="0">
      <selection activeCell="J47" sqref="J47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8">
        <v>43486</v>
      </c>
      <c r="L6" s="88"/>
      <c r="M6" s="121" t="s">
        <v>209</v>
      </c>
    </row>
    <row r="7" spans="1:13" ht="15" customHeight="1" x14ac:dyDescent="0.2">
      <c r="A7" s="12"/>
      <c r="B7" s="12"/>
      <c r="C7" s="123"/>
      <c r="D7" s="12"/>
      <c r="E7" s="12"/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54</v>
      </c>
      <c r="B10" s="153"/>
      <c r="C10" s="153"/>
      <c r="D10" s="153"/>
      <c r="E10" s="153"/>
      <c r="F10" s="153"/>
      <c r="G10" s="153"/>
      <c r="H10" s="154"/>
      <c r="I10" s="46" t="s">
        <v>9</v>
      </c>
      <c r="J10" s="224" t="s">
        <v>224</v>
      </c>
      <c r="K10" s="225"/>
      <c r="L10" s="225"/>
      <c r="M10" s="226"/>
    </row>
    <row r="11" spans="1:13" ht="14.2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27" t="s">
        <v>229</v>
      </c>
      <c r="K11" s="228"/>
      <c r="L11" s="228"/>
      <c r="M11" s="229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ht="12.75" customHeight="1" x14ac:dyDescent="0.2">
      <c r="A13" s="149"/>
      <c r="B13" s="230" t="s">
        <v>125</v>
      </c>
      <c r="C13" s="231"/>
      <c r="D13" s="231"/>
      <c r="E13" s="231"/>
      <c r="F13" s="231"/>
      <c r="G13" s="231"/>
      <c r="H13" s="232"/>
      <c r="I13" s="150"/>
      <c r="J13" s="151"/>
      <c r="K13" s="151"/>
      <c r="L13" s="151"/>
      <c r="M13" s="152"/>
    </row>
    <row r="14" spans="1:13" s="109" customFormat="1" ht="25.5" x14ac:dyDescent="0.2">
      <c r="A14" s="128">
        <v>1</v>
      </c>
      <c r="B14" s="129" t="s">
        <v>199</v>
      </c>
      <c r="C14" s="130" t="s">
        <v>27</v>
      </c>
      <c r="D14" s="131"/>
      <c r="E14" s="132"/>
      <c r="F14" s="133"/>
      <c r="G14" s="134"/>
      <c r="H14" s="135"/>
      <c r="I14" s="136" t="s">
        <v>215</v>
      </c>
      <c r="J14" s="137" t="s">
        <v>253</v>
      </c>
      <c r="K14" s="138"/>
      <c r="L14" s="139"/>
      <c r="M14" s="140"/>
    </row>
    <row r="15" spans="1:13" x14ac:dyDescent="0.2">
      <c r="A15" s="32">
        <v>2</v>
      </c>
      <c r="B15" s="48" t="s">
        <v>126</v>
      </c>
      <c r="C15" s="49" t="s">
        <v>27</v>
      </c>
      <c r="D15" s="50"/>
      <c r="E15" s="33"/>
      <c r="F15" s="34"/>
      <c r="G15" s="59"/>
      <c r="H15" s="62"/>
      <c r="I15" s="24" t="s">
        <v>215</v>
      </c>
      <c r="J15" s="110"/>
      <c r="K15" s="75" t="s">
        <v>11</v>
      </c>
      <c r="L15" s="8"/>
      <c r="M15" s="114"/>
    </row>
    <row r="16" spans="1:13" x14ac:dyDescent="0.2">
      <c r="A16" s="32">
        <v>3</v>
      </c>
      <c r="B16" s="48" t="s">
        <v>149</v>
      </c>
      <c r="C16" s="49" t="s">
        <v>27</v>
      </c>
      <c r="D16" s="50"/>
      <c r="E16" s="33"/>
      <c r="F16" s="34"/>
      <c r="G16" s="59"/>
      <c r="H16" s="62"/>
      <c r="I16" s="24" t="s">
        <v>215</v>
      </c>
      <c r="J16" s="110"/>
      <c r="K16" s="75" t="s">
        <v>11</v>
      </c>
      <c r="L16" s="8"/>
      <c r="M16" s="114"/>
    </row>
    <row r="17" spans="1:13" ht="25.5" customHeight="1" x14ac:dyDescent="0.2">
      <c r="A17" s="32">
        <v>4</v>
      </c>
      <c r="B17" s="48" t="s">
        <v>150</v>
      </c>
      <c r="C17" s="49" t="s">
        <v>27</v>
      </c>
      <c r="D17" s="50"/>
      <c r="E17" s="33"/>
      <c r="F17" s="34"/>
      <c r="G17" s="59"/>
      <c r="H17" s="62"/>
      <c r="I17" s="24" t="s">
        <v>215</v>
      </c>
      <c r="J17" s="110"/>
      <c r="K17" s="75" t="s">
        <v>11</v>
      </c>
      <c r="L17" s="8"/>
      <c r="M17" s="114"/>
    </row>
    <row r="18" spans="1:13" ht="25.5" customHeight="1" x14ac:dyDescent="0.2">
      <c r="A18" s="32">
        <v>5</v>
      </c>
      <c r="B18" s="48" t="s">
        <v>151</v>
      </c>
      <c r="C18" s="49" t="s">
        <v>27</v>
      </c>
      <c r="D18" s="50"/>
      <c r="E18" s="33"/>
      <c r="F18" s="34"/>
      <c r="G18" s="59"/>
      <c r="H18" s="62"/>
      <c r="I18" s="24" t="s">
        <v>215</v>
      </c>
      <c r="J18" s="110"/>
      <c r="K18" s="75" t="s">
        <v>11</v>
      </c>
      <c r="L18" s="8"/>
      <c r="M18" s="114"/>
    </row>
    <row r="19" spans="1:13" ht="25.5" x14ac:dyDescent="0.2">
      <c r="A19" s="32">
        <v>6</v>
      </c>
      <c r="B19" s="48" t="s">
        <v>127</v>
      </c>
      <c r="C19" s="49" t="s">
        <v>27</v>
      </c>
      <c r="D19" s="50"/>
      <c r="E19" s="33"/>
      <c r="F19" s="34"/>
      <c r="G19" s="59"/>
      <c r="H19" s="62"/>
      <c r="I19" s="24" t="s">
        <v>215</v>
      </c>
      <c r="J19" s="111" t="s">
        <v>216</v>
      </c>
      <c r="K19" s="75"/>
      <c r="L19" s="8"/>
      <c r="M19" s="113"/>
    </row>
    <row r="20" spans="1:13" ht="25.5" x14ac:dyDescent="0.2">
      <c r="A20" s="32">
        <v>7</v>
      </c>
      <c r="B20" s="48" t="s">
        <v>136</v>
      </c>
      <c r="C20" s="49" t="s">
        <v>27</v>
      </c>
      <c r="D20" s="50"/>
      <c r="E20" s="33"/>
      <c r="F20" s="34"/>
      <c r="G20" s="59"/>
      <c r="H20" s="62"/>
      <c r="I20" s="24" t="s">
        <v>215</v>
      </c>
      <c r="J20" s="137" t="s">
        <v>253</v>
      </c>
      <c r="K20" s="75"/>
      <c r="L20" s="8"/>
      <c r="M20" s="113"/>
    </row>
    <row r="21" spans="1:13" ht="25.5" x14ac:dyDescent="0.2">
      <c r="A21" s="32">
        <v>8</v>
      </c>
      <c r="B21" s="48" t="s">
        <v>137</v>
      </c>
      <c r="C21" s="47"/>
      <c r="D21" s="50" t="s">
        <v>27</v>
      </c>
      <c r="E21" s="33">
        <f>SUM($F21/$F$48*$E$58)</f>
        <v>0</v>
      </c>
      <c r="F21" s="34">
        <v>6</v>
      </c>
      <c r="G21" s="59" t="s">
        <v>131</v>
      </c>
      <c r="H21" s="63">
        <v>0</v>
      </c>
      <c r="I21" s="24" t="s">
        <v>215</v>
      </c>
      <c r="J21" s="137" t="s">
        <v>253</v>
      </c>
      <c r="K21" s="75"/>
      <c r="L21" s="8">
        <f t="shared" ref="L21" si="0">SUM(($E21/$F21)*($F21-K21))</f>
        <v>0</v>
      </c>
      <c r="M21" s="113"/>
    </row>
    <row r="22" spans="1:13" ht="25.5" x14ac:dyDescent="0.2">
      <c r="A22" s="32">
        <v>9</v>
      </c>
      <c r="B22" s="48" t="s">
        <v>190</v>
      </c>
      <c r="C22" s="49" t="s">
        <v>27</v>
      </c>
      <c r="D22" s="50"/>
      <c r="E22" s="33"/>
      <c r="F22" s="34"/>
      <c r="G22" s="59"/>
      <c r="H22" s="63"/>
      <c r="I22" s="24" t="s">
        <v>215</v>
      </c>
      <c r="J22" s="187" t="s">
        <v>254</v>
      </c>
      <c r="K22" s="75"/>
      <c r="L22" s="8"/>
      <c r="M22" s="114"/>
    </row>
    <row r="23" spans="1:13" ht="37.5" customHeight="1" x14ac:dyDescent="0.2">
      <c r="A23" s="32">
        <v>10</v>
      </c>
      <c r="B23" s="48" t="s">
        <v>129</v>
      </c>
      <c r="C23" s="49" t="s">
        <v>27</v>
      </c>
      <c r="D23" s="50"/>
      <c r="E23" s="33"/>
      <c r="F23" s="34"/>
      <c r="G23" s="59"/>
      <c r="H23" s="62"/>
      <c r="I23" s="24" t="s">
        <v>215</v>
      </c>
      <c r="J23" s="111" t="s">
        <v>255</v>
      </c>
      <c r="K23" s="75"/>
      <c r="L23" s="8"/>
      <c r="M23" s="113"/>
    </row>
    <row r="24" spans="1:13" ht="38.25" x14ac:dyDescent="0.2">
      <c r="A24" s="32">
        <v>11</v>
      </c>
      <c r="B24" s="73" t="s">
        <v>130</v>
      </c>
      <c r="C24" s="47"/>
      <c r="D24" s="50" t="s">
        <v>27</v>
      </c>
      <c r="E24" s="33">
        <f>SUM($F24/$F$48*$E$58)</f>
        <v>0</v>
      </c>
      <c r="F24" s="35">
        <v>6</v>
      </c>
      <c r="G24" s="59" t="s">
        <v>131</v>
      </c>
      <c r="H24" s="63">
        <v>0</v>
      </c>
      <c r="I24" s="24" t="s">
        <v>215</v>
      </c>
      <c r="J24" s="111" t="s">
        <v>256</v>
      </c>
      <c r="K24" s="75"/>
      <c r="L24" s="8">
        <f t="shared" ref="L24" si="1">SUM(($E24/$F24)*($F24-K24))</f>
        <v>0</v>
      </c>
      <c r="M24" s="113"/>
    </row>
    <row r="25" spans="1:13" ht="12.75" customHeight="1" x14ac:dyDescent="0.2">
      <c r="A25" s="124"/>
      <c r="B25" s="233" t="s">
        <v>128</v>
      </c>
      <c r="C25" s="234"/>
      <c r="D25" s="234"/>
      <c r="E25" s="234"/>
      <c r="F25" s="234"/>
      <c r="G25" s="234"/>
      <c r="H25" s="235"/>
      <c r="I25" s="125"/>
      <c r="J25" s="126"/>
      <c r="K25" s="126"/>
      <c r="L25" s="126"/>
      <c r="M25" s="127"/>
    </row>
    <row r="26" spans="1:13" ht="25.5" x14ac:dyDescent="0.2">
      <c r="A26" s="32">
        <v>12</v>
      </c>
      <c r="B26" s="48" t="s">
        <v>162</v>
      </c>
      <c r="C26" s="49" t="s">
        <v>27</v>
      </c>
      <c r="D26" s="50"/>
      <c r="E26" s="33"/>
      <c r="F26" s="34"/>
      <c r="G26" s="59"/>
      <c r="H26" s="62"/>
      <c r="I26" s="24" t="s">
        <v>215</v>
      </c>
      <c r="J26" s="111"/>
      <c r="K26" s="75"/>
      <c r="L26" s="8"/>
      <c r="M26" s="113"/>
    </row>
    <row r="27" spans="1:13" ht="65.25" customHeight="1" x14ac:dyDescent="0.2">
      <c r="A27" s="32">
        <v>13</v>
      </c>
      <c r="B27" s="59" t="s">
        <v>163</v>
      </c>
      <c r="C27" s="47"/>
      <c r="D27" s="50" t="s">
        <v>27</v>
      </c>
      <c r="E27" s="33">
        <f>SUM($F27/$F$48*$E$58)</f>
        <v>0</v>
      </c>
      <c r="F27" s="35">
        <v>7</v>
      </c>
      <c r="G27" s="59"/>
      <c r="H27" s="63">
        <v>0</v>
      </c>
      <c r="I27" s="24" t="s">
        <v>215</v>
      </c>
      <c r="J27" s="111" t="s">
        <v>254</v>
      </c>
      <c r="K27" s="75"/>
      <c r="L27" s="8">
        <f t="shared" ref="L27" si="2">SUM(($E27/$F27)*($F27-K27))</f>
        <v>0</v>
      </c>
      <c r="M27" s="113"/>
    </row>
    <row r="28" spans="1:13" ht="25.5" x14ac:dyDescent="0.2">
      <c r="A28" s="32">
        <v>14</v>
      </c>
      <c r="B28" s="73" t="s">
        <v>138</v>
      </c>
      <c r="C28" s="47"/>
      <c r="D28" s="50" t="s">
        <v>27</v>
      </c>
      <c r="E28" s="33">
        <f>SUM($F28/$F$48*$E$58)</f>
        <v>0</v>
      </c>
      <c r="F28" s="35">
        <v>2</v>
      </c>
      <c r="G28" s="59"/>
      <c r="H28" s="63">
        <v>0</v>
      </c>
      <c r="I28" s="24" t="s">
        <v>215</v>
      </c>
      <c r="J28" s="111" t="s">
        <v>258</v>
      </c>
      <c r="K28" s="75"/>
      <c r="L28" s="8">
        <f t="shared" ref="L28" si="3">SUM(($E28/$F28)*($F28-K28))</f>
        <v>0</v>
      </c>
      <c r="M28" s="113"/>
    </row>
    <row r="29" spans="1:13" ht="12.75" customHeight="1" x14ac:dyDescent="0.2">
      <c r="A29" s="124"/>
      <c r="B29" s="233" t="s">
        <v>132</v>
      </c>
      <c r="C29" s="234"/>
      <c r="D29" s="234"/>
      <c r="E29" s="234"/>
      <c r="F29" s="234"/>
      <c r="G29" s="234"/>
      <c r="H29" s="235"/>
      <c r="I29" s="125"/>
      <c r="J29" s="126"/>
      <c r="K29" s="126"/>
      <c r="L29" s="126"/>
      <c r="M29" s="127"/>
    </row>
    <row r="30" spans="1:13" x14ac:dyDescent="0.2">
      <c r="A30" s="32">
        <v>15</v>
      </c>
      <c r="B30" s="48" t="s">
        <v>142</v>
      </c>
      <c r="C30" s="49" t="s">
        <v>27</v>
      </c>
      <c r="D30" s="50"/>
      <c r="E30" s="33"/>
      <c r="F30" s="34"/>
      <c r="G30" s="59"/>
      <c r="H30" s="62"/>
      <c r="I30" s="24" t="s">
        <v>215</v>
      </c>
      <c r="J30" s="111"/>
      <c r="K30" s="75"/>
      <c r="L30" s="8"/>
      <c r="M30" s="113"/>
    </row>
    <row r="31" spans="1:13" ht="25.5" x14ac:dyDescent="0.2">
      <c r="A31" s="32">
        <v>16</v>
      </c>
      <c r="B31" s="73" t="s">
        <v>139</v>
      </c>
      <c r="C31" s="47"/>
      <c r="D31" s="50" t="s">
        <v>27</v>
      </c>
      <c r="E31" s="33">
        <f>SUM($F31/$F$48*$E$58)</f>
        <v>0</v>
      </c>
      <c r="F31" s="35">
        <v>1</v>
      </c>
      <c r="G31" s="59"/>
      <c r="H31" s="63">
        <v>0</v>
      </c>
      <c r="I31" s="24" t="s">
        <v>215</v>
      </c>
      <c r="J31" s="111" t="s">
        <v>259</v>
      </c>
      <c r="K31" s="75"/>
      <c r="L31" s="8">
        <f t="shared" ref="L31" si="4">SUM(($E31/$F31)*($F31-K31))</f>
        <v>0</v>
      </c>
      <c r="M31" s="113"/>
    </row>
    <row r="32" spans="1:13" ht="12.75" customHeight="1" x14ac:dyDescent="0.2">
      <c r="A32" s="124"/>
      <c r="B32" s="233" t="s">
        <v>133</v>
      </c>
      <c r="C32" s="234"/>
      <c r="D32" s="234"/>
      <c r="E32" s="234"/>
      <c r="F32" s="234"/>
      <c r="G32" s="234"/>
      <c r="H32" s="235"/>
      <c r="I32" s="125"/>
      <c r="J32" s="126"/>
      <c r="K32" s="126"/>
      <c r="L32" s="126"/>
      <c r="M32" s="127"/>
    </row>
    <row r="33" spans="1:13" x14ac:dyDescent="0.2">
      <c r="A33" s="32">
        <v>17</v>
      </c>
      <c r="B33" s="73" t="s">
        <v>143</v>
      </c>
      <c r="C33" s="49" t="s">
        <v>27</v>
      </c>
      <c r="D33" s="50"/>
      <c r="E33" s="33"/>
      <c r="F33" s="34"/>
      <c r="G33" s="59"/>
      <c r="H33" s="62"/>
      <c r="I33" s="24" t="s">
        <v>215</v>
      </c>
      <c r="J33" s="111"/>
      <c r="K33" s="75"/>
      <c r="L33" s="8"/>
      <c r="M33" s="113"/>
    </row>
    <row r="34" spans="1:13" ht="25.5" x14ac:dyDescent="0.2">
      <c r="A34" s="32">
        <v>18</v>
      </c>
      <c r="B34" s="73" t="s">
        <v>140</v>
      </c>
      <c r="C34" s="47"/>
      <c r="D34" s="50" t="s">
        <v>27</v>
      </c>
      <c r="E34" s="33">
        <f>SUM($F34/$F$48*$E$58)</f>
        <v>0</v>
      </c>
      <c r="F34" s="35">
        <v>1</v>
      </c>
      <c r="G34" s="59"/>
      <c r="H34" s="63">
        <v>0</v>
      </c>
      <c r="I34" s="24" t="s">
        <v>221</v>
      </c>
      <c r="J34" s="111" t="s">
        <v>257</v>
      </c>
      <c r="K34" s="75"/>
      <c r="L34" s="8">
        <f t="shared" ref="L34" si="5">SUM(($E34/$F34)*($F34-K34))</f>
        <v>0</v>
      </c>
      <c r="M34" s="113"/>
    </row>
    <row r="35" spans="1:13" ht="12.75" customHeight="1" x14ac:dyDescent="0.2">
      <c r="A35" s="124"/>
      <c r="B35" s="233" t="s">
        <v>134</v>
      </c>
      <c r="C35" s="234"/>
      <c r="D35" s="234"/>
      <c r="E35" s="234"/>
      <c r="F35" s="234"/>
      <c r="G35" s="234"/>
      <c r="H35" s="235"/>
      <c r="I35" s="125"/>
      <c r="J35" s="126"/>
      <c r="K35" s="126"/>
      <c r="L35" s="126"/>
      <c r="M35" s="127"/>
    </row>
    <row r="36" spans="1:13" x14ac:dyDescent="0.2">
      <c r="A36" s="32">
        <v>19</v>
      </c>
      <c r="B36" s="73" t="s">
        <v>144</v>
      </c>
      <c r="C36" s="49" t="s">
        <v>27</v>
      </c>
      <c r="D36" s="50"/>
      <c r="E36" s="33"/>
      <c r="F36" s="34"/>
      <c r="G36" s="59"/>
      <c r="H36" s="62"/>
      <c r="I36" s="24" t="s">
        <v>215</v>
      </c>
      <c r="J36" s="111"/>
      <c r="K36" s="75"/>
      <c r="L36" s="8"/>
      <c r="M36" s="113"/>
    </row>
    <row r="37" spans="1:13" x14ac:dyDescent="0.2">
      <c r="A37" s="32">
        <v>20</v>
      </c>
      <c r="B37" s="73" t="s">
        <v>141</v>
      </c>
      <c r="C37" s="47"/>
      <c r="D37" s="50" t="s">
        <v>27</v>
      </c>
      <c r="E37" s="33">
        <f>SUM($F37/$F$48*$E$58)</f>
        <v>0</v>
      </c>
      <c r="F37" s="35">
        <v>1</v>
      </c>
      <c r="G37" s="59"/>
      <c r="H37" s="63">
        <v>0</v>
      </c>
      <c r="I37" s="24" t="s">
        <v>215</v>
      </c>
      <c r="J37" s="111" t="s">
        <v>226</v>
      </c>
      <c r="K37" s="75"/>
      <c r="L37" s="8">
        <f t="shared" ref="L37" si="6">SUM(($E37/$F37)*($F37-K37))</f>
        <v>0</v>
      </c>
      <c r="M37" s="113"/>
    </row>
    <row r="38" spans="1:13" ht="12.75" customHeight="1" x14ac:dyDescent="0.2">
      <c r="A38" s="124"/>
      <c r="B38" s="233" t="s">
        <v>201</v>
      </c>
      <c r="C38" s="234"/>
      <c r="D38" s="234"/>
      <c r="E38" s="234"/>
      <c r="F38" s="234"/>
      <c r="G38" s="234"/>
      <c r="H38" s="235"/>
      <c r="I38" s="125"/>
      <c r="J38" s="126"/>
      <c r="K38" s="126"/>
      <c r="L38" s="126"/>
      <c r="M38" s="127"/>
    </row>
    <row r="39" spans="1:13" x14ac:dyDescent="0.2">
      <c r="A39" s="32">
        <v>21</v>
      </c>
      <c r="B39" s="73" t="s">
        <v>202</v>
      </c>
      <c r="C39" s="49" t="s">
        <v>27</v>
      </c>
      <c r="D39" s="50"/>
      <c r="E39" s="33"/>
      <c r="F39" s="34"/>
      <c r="G39" s="59"/>
      <c r="H39" s="62"/>
      <c r="I39" s="24" t="s">
        <v>215</v>
      </c>
      <c r="J39" s="111"/>
      <c r="K39" s="75"/>
      <c r="L39" s="8"/>
      <c r="M39" s="113"/>
    </row>
    <row r="40" spans="1:13" x14ac:dyDescent="0.2">
      <c r="A40" s="32">
        <v>22</v>
      </c>
      <c r="B40" s="73" t="s">
        <v>208</v>
      </c>
      <c r="C40" s="47"/>
      <c r="D40" s="50" t="s">
        <v>27</v>
      </c>
      <c r="E40" s="33">
        <f>SUM($F40/$F$48*$E$58)</f>
        <v>0</v>
      </c>
      <c r="F40" s="35">
        <v>1</v>
      </c>
      <c r="G40" s="59"/>
      <c r="H40" s="63">
        <v>0</v>
      </c>
      <c r="I40" s="24" t="s">
        <v>215</v>
      </c>
      <c r="J40" s="111" t="s">
        <v>228</v>
      </c>
      <c r="K40" s="75"/>
      <c r="L40" s="8">
        <f t="shared" ref="L40" si="7">SUM(($E40/$F40)*($F40-K40))</f>
        <v>0</v>
      </c>
      <c r="M40" s="113"/>
    </row>
    <row r="41" spans="1:13" ht="12.75" customHeight="1" x14ac:dyDescent="0.2">
      <c r="A41" s="124"/>
      <c r="B41" s="233" t="s">
        <v>135</v>
      </c>
      <c r="C41" s="234"/>
      <c r="D41" s="234"/>
      <c r="E41" s="234"/>
      <c r="F41" s="234"/>
      <c r="G41" s="234"/>
      <c r="H41" s="235"/>
      <c r="I41" s="125"/>
      <c r="J41" s="126"/>
      <c r="K41" s="126"/>
      <c r="L41" s="126"/>
      <c r="M41" s="127"/>
    </row>
    <row r="42" spans="1:13" x14ac:dyDescent="0.2">
      <c r="A42" s="32">
        <v>23</v>
      </c>
      <c r="B42" s="73" t="s">
        <v>145</v>
      </c>
      <c r="C42" s="49" t="s">
        <v>27</v>
      </c>
      <c r="D42" s="50"/>
      <c r="E42" s="33"/>
      <c r="F42" s="34"/>
      <c r="G42" s="206"/>
      <c r="H42" s="62"/>
      <c r="I42" s="24" t="s">
        <v>215</v>
      </c>
      <c r="J42" s="111"/>
      <c r="K42" s="75"/>
      <c r="L42" s="8"/>
      <c r="M42" s="113"/>
    </row>
    <row r="43" spans="1:13" ht="25.5" x14ac:dyDescent="0.2">
      <c r="A43" s="32">
        <v>24</v>
      </c>
      <c r="B43" s="73" t="s">
        <v>146</v>
      </c>
      <c r="C43" s="47"/>
      <c r="D43" s="50" t="s">
        <v>27</v>
      </c>
      <c r="E43" s="33">
        <f>SUM($F43/$F$48*$E$58)</f>
        <v>0</v>
      </c>
      <c r="F43" s="35">
        <v>1</v>
      </c>
      <c r="G43" s="206"/>
      <c r="H43" s="63">
        <v>0</v>
      </c>
      <c r="I43" s="24" t="s">
        <v>215</v>
      </c>
      <c r="J43" s="111" t="s">
        <v>227</v>
      </c>
      <c r="K43" s="75"/>
      <c r="L43" s="8">
        <f t="shared" ref="L43" si="8">SUM(($E43/$F43)*($F43-K43))</f>
        <v>0</v>
      </c>
      <c r="M43" s="113"/>
    </row>
    <row r="44" spans="1:13" ht="12.75" customHeight="1" x14ac:dyDescent="0.2">
      <c r="A44" s="124"/>
      <c r="B44" s="233" t="s">
        <v>152</v>
      </c>
      <c r="C44" s="236"/>
      <c r="D44" s="236"/>
      <c r="E44" s="236"/>
      <c r="F44" s="236"/>
      <c r="G44" s="236"/>
      <c r="H44" s="237"/>
      <c r="I44" s="125"/>
      <c r="J44" s="126"/>
      <c r="K44" s="126"/>
      <c r="L44" s="126"/>
      <c r="M44" s="127"/>
    </row>
    <row r="45" spans="1:13" ht="25.5" x14ac:dyDescent="0.2">
      <c r="A45" s="32">
        <v>25</v>
      </c>
      <c r="B45" s="48" t="s">
        <v>147</v>
      </c>
      <c r="C45" s="49" t="s">
        <v>27</v>
      </c>
      <c r="D45" s="50"/>
      <c r="E45" s="33"/>
      <c r="F45" s="34"/>
      <c r="G45" s="59"/>
      <c r="H45" s="62"/>
      <c r="I45" s="24" t="s">
        <v>215</v>
      </c>
      <c r="J45" s="111" t="s">
        <v>260</v>
      </c>
      <c r="K45" s="75"/>
      <c r="L45" s="8"/>
      <c r="M45" s="113"/>
    </row>
    <row r="46" spans="1:13" ht="25.5" x14ac:dyDescent="0.2">
      <c r="A46" s="32">
        <v>26</v>
      </c>
      <c r="B46" s="48" t="s">
        <v>148</v>
      </c>
      <c r="C46" s="49" t="s">
        <v>27</v>
      </c>
      <c r="D46" s="50"/>
      <c r="E46" s="33"/>
      <c r="F46" s="34"/>
      <c r="G46" s="59"/>
      <c r="H46" s="62"/>
      <c r="I46" s="24" t="s">
        <v>215</v>
      </c>
      <c r="J46" s="111"/>
      <c r="K46" s="75"/>
      <c r="L46" s="8"/>
      <c r="M46" s="113"/>
    </row>
    <row r="47" spans="1:13" ht="39" thickBot="1" x14ac:dyDescent="0.25">
      <c r="A47" s="32">
        <v>27</v>
      </c>
      <c r="B47" s="48" t="s">
        <v>83</v>
      </c>
      <c r="C47" s="49" t="s">
        <v>27</v>
      </c>
      <c r="D47" s="163"/>
      <c r="E47" s="164"/>
      <c r="F47" s="165"/>
      <c r="G47" s="162"/>
      <c r="H47" s="166"/>
      <c r="I47" s="167" t="s">
        <v>215</v>
      </c>
      <c r="J47" s="168" t="s">
        <v>261</v>
      </c>
      <c r="K47" s="169"/>
      <c r="L47" s="170"/>
      <c r="M47" s="171"/>
    </row>
    <row r="48" spans="1:13" ht="15" x14ac:dyDescent="0.2">
      <c r="A48" s="172"/>
      <c r="B48" s="173"/>
      <c r="C48" s="174"/>
      <c r="D48" s="174"/>
      <c r="E48" s="175">
        <f>SUM(E14:E47)</f>
        <v>0</v>
      </c>
      <c r="F48" s="176">
        <f>SUM(F14:F47)</f>
        <v>26</v>
      </c>
      <c r="G48" s="238" t="s">
        <v>0</v>
      </c>
      <c r="H48" s="239"/>
      <c r="I48" s="177"/>
      <c r="J48" s="178"/>
      <c r="K48" s="179">
        <f>SUM(K14:K47)</f>
        <v>0</v>
      </c>
      <c r="L48" s="180"/>
      <c r="M48" s="181"/>
    </row>
    <row r="49" spans="1:13" s="2" customFormat="1" ht="15" x14ac:dyDescent="0.2">
      <c r="A49" s="25"/>
      <c r="B49" s="54"/>
      <c r="C49" s="56"/>
      <c r="D49" s="58"/>
      <c r="E49" s="33"/>
      <c r="F49" s="51"/>
      <c r="G49" s="216" t="s">
        <v>14</v>
      </c>
      <c r="H49" s="217"/>
      <c r="I49" s="19"/>
      <c r="J49" s="20"/>
      <c r="K49" s="9"/>
      <c r="L49" s="8">
        <f>SUM(L14:L47)</f>
        <v>0</v>
      </c>
      <c r="M49" s="22"/>
    </row>
    <row r="50" spans="1:13" s="2" customFormat="1" ht="15" x14ac:dyDescent="0.2">
      <c r="A50" s="25"/>
      <c r="B50" s="54"/>
      <c r="C50" s="56"/>
      <c r="D50" s="58"/>
      <c r="E50" s="33"/>
      <c r="F50" s="51"/>
      <c r="G50" s="218" t="s">
        <v>28</v>
      </c>
      <c r="H50" s="219"/>
      <c r="I50" s="19"/>
      <c r="J50" s="20"/>
      <c r="K50" s="14">
        <v>0</v>
      </c>
      <c r="L50" s="8"/>
      <c r="M50" s="22"/>
    </row>
    <row r="51" spans="1:13" s="2" customFormat="1" ht="15.75" thickBot="1" x14ac:dyDescent="0.25">
      <c r="A51" s="26"/>
      <c r="B51" s="55"/>
      <c r="C51" s="57"/>
      <c r="D51" s="57"/>
      <c r="E51" s="61"/>
      <c r="F51" s="52"/>
      <c r="G51" s="220" t="s">
        <v>16</v>
      </c>
      <c r="H51" s="221"/>
      <c r="I51" s="27"/>
      <c r="J51" s="21"/>
      <c r="K51" s="28"/>
      <c r="L51" s="60">
        <f>SUM(L49+L63)</f>
        <v>0</v>
      </c>
      <c r="M51" s="122"/>
    </row>
    <row r="52" spans="1:13" s="2" customFormat="1" ht="15" customHeight="1" x14ac:dyDescent="0.2">
      <c r="C52" s="15"/>
      <c r="H52" s="5"/>
    </row>
    <row r="53" spans="1:13" s="2" customFormat="1" ht="15" customHeight="1" x14ac:dyDescent="0.2">
      <c r="C53" s="15"/>
      <c r="E53" s="16"/>
      <c r="F53" s="16"/>
    </row>
    <row r="54" spans="1:13" ht="15" customHeight="1" x14ac:dyDescent="0.2">
      <c r="F54" s="3"/>
      <c r="G54" s="3"/>
      <c r="H54" s="3"/>
      <c r="I54" s="3"/>
      <c r="J54" s="3"/>
      <c r="K54" s="3"/>
    </row>
    <row r="55" spans="1:13" ht="15" customHeight="1" thickBot="1" x14ac:dyDescent="0.25">
      <c r="B55" s="17" t="s">
        <v>25</v>
      </c>
      <c r="C55" s="18"/>
      <c r="D55" s="17"/>
      <c r="E55" s="71"/>
      <c r="F55" s="3"/>
      <c r="G55" s="3"/>
      <c r="H55" s="72"/>
      <c r="I55" s="72"/>
      <c r="J55" s="69"/>
      <c r="K55" s="70"/>
      <c r="L55" s="13"/>
      <c r="M55" s="13"/>
    </row>
    <row r="56" spans="1:13" ht="12.75" customHeight="1" x14ac:dyDescent="0.2">
      <c r="B56" s="43" t="s">
        <v>15</v>
      </c>
      <c r="C56" s="222"/>
      <c r="D56" s="223"/>
      <c r="E56" s="31"/>
      <c r="F56" s="11"/>
      <c r="G56" s="64" t="s">
        <v>46</v>
      </c>
      <c r="H56" s="64" t="s">
        <v>19</v>
      </c>
      <c r="I56" s="64" t="s">
        <v>13</v>
      </c>
      <c r="J56" s="65" t="s">
        <v>12</v>
      </c>
      <c r="K56" s="65" t="s">
        <v>2</v>
      </c>
      <c r="L56" s="66" t="s">
        <v>31</v>
      </c>
    </row>
    <row r="57" spans="1:13" ht="12.75" customHeight="1" x14ac:dyDescent="0.2">
      <c r="B57" s="44" t="s">
        <v>22</v>
      </c>
      <c r="C57" s="212">
        <v>0.6</v>
      </c>
      <c r="D57" s="213"/>
      <c r="E57" s="29">
        <f>SUM(C56)</f>
        <v>0</v>
      </c>
      <c r="F57" s="11"/>
      <c r="G57" s="67"/>
      <c r="H57" s="116"/>
      <c r="I57" s="182"/>
      <c r="J57" s="183"/>
      <c r="K57" s="184"/>
      <c r="L57" s="79">
        <f t="shared" ref="L57:L62" si="9">SUM($H57*K57)</f>
        <v>0</v>
      </c>
    </row>
    <row r="58" spans="1:13" ht="13.5" customHeight="1" thickBot="1" x14ac:dyDescent="0.25">
      <c r="B58" s="45" t="s">
        <v>23</v>
      </c>
      <c r="C58" s="214">
        <v>0.4</v>
      </c>
      <c r="D58" s="215"/>
      <c r="E58" s="30">
        <f>SUM(E57/C57*C58)</f>
        <v>0</v>
      </c>
      <c r="F58" s="11"/>
      <c r="G58" s="67"/>
      <c r="H58" s="116"/>
      <c r="I58" s="182"/>
      <c r="J58" s="183"/>
      <c r="K58" s="184"/>
      <c r="L58" s="79">
        <f t="shared" si="9"/>
        <v>0</v>
      </c>
    </row>
    <row r="59" spans="1:13" x14ac:dyDescent="0.2">
      <c r="D59" s="11"/>
      <c r="E59" s="11"/>
      <c r="F59" s="11"/>
      <c r="G59" s="67"/>
      <c r="H59" s="116"/>
      <c r="I59" s="182"/>
      <c r="J59" s="183"/>
      <c r="K59" s="184"/>
      <c r="L59" s="79">
        <f t="shared" si="9"/>
        <v>0</v>
      </c>
    </row>
    <row r="60" spans="1:13" x14ac:dyDescent="0.2">
      <c r="D60" s="11"/>
      <c r="E60" s="11"/>
      <c r="F60" s="11"/>
      <c r="G60" s="67"/>
      <c r="H60" s="116"/>
      <c r="I60" s="182"/>
      <c r="J60" s="183"/>
      <c r="K60" s="184"/>
      <c r="L60" s="79">
        <f t="shared" si="9"/>
        <v>0</v>
      </c>
    </row>
    <row r="61" spans="1:13" x14ac:dyDescent="0.2">
      <c r="D61" s="11"/>
      <c r="E61" s="11"/>
      <c r="F61" s="11"/>
      <c r="G61" s="67"/>
      <c r="H61" s="116"/>
      <c r="I61" s="182"/>
      <c r="J61" s="183"/>
      <c r="K61" s="184"/>
      <c r="L61" s="79">
        <f t="shared" si="9"/>
        <v>0</v>
      </c>
    </row>
    <row r="62" spans="1:13" ht="13.5" thickBot="1" x14ac:dyDescent="0.25">
      <c r="G62" s="68"/>
      <c r="H62" s="116"/>
      <c r="I62" s="185"/>
      <c r="J62" s="186"/>
      <c r="K62" s="184"/>
      <c r="L62" s="79">
        <f t="shared" si="9"/>
        <v>0</v>
      </c>
    </row>
    <row r="63" spans="1:13" ht="15" customHeight="1" thickBot="1" x14ac:dyDescent="0.25">
      <c r="G63" s="78"/>
      <c r="H63" s="77"/>
      <c r="I63" s="77" t="s">
        <v>11</v>
      </c>
      <c r="J63" s="77"/>
      <c r="K63" s="118" t="s">
        <v>20</v>
      </c>
      <c r="L63" s="80">
        <f>SUM(L57:L62)</f>
        <v>0</v>
      </c>
    </row>
    <row r="64" spans="1:13" ht="15" customHeight="1" x14ac:dyDescent="0.2">
      <c r="G64" s="13"/>
      <c r="H64" s="13"/>
      <c r="I64" s="12"/>
    </row>
    <row r="65" spans="1:13" ht="15" customHeight="1" x14ac:dyDescent="0.2">
      <c r="G65" s="13"/>
    </row>
    <row r="66" spans="1:13" ht="15" customHeight="1" x14ac:dyDescent="0.2"/>
    <row r="67" spans="1:13" ht="15" customHeight="1" x14ac:dyDescent="0.2"/>
    <row r="68" spans="1:13" ht="19.5" customHeight="1" x14ac:dyDescent="0.2">
      <c r="A68" s="85" t="s">
        <v>37</v>
      </c>
      <c r="B68" s="85"/>
      <c r="C68" s="86" t="s">
        <v>38</v>
      </c>
      <c r="D68" s="91"/>
      <c r="E68" s="91"/>
      <c r="F68" s="91"/>
      <c r="G68" s="87"/>
      <c r="H68" s="86" t="s">
        <v>39</v>
      </c>
      <c r="I68" s="91"/>
      <c r="J68" s="87"/>
      <c r="K68" s="91" t="s">
        <v>40</v>
      </c>
      <c r="L68" s="87"/>
      <c r="M68" s="85" t="s">
        <v>41</v>
      </c>
    </row>
    <row r="69" spans="1:13" ht="19.5" customHeight="1" x14ac:dyDescent="0.2">
      <c r="A69" s="84" t="s">
        <v>45</v>
      </c>
      <c r="B69" s="84"/>
      <c r="C69" s="120" t="s">
        <v>44</v>
      </c>
      <c r="D69" s="93"/>
      <c r="E69" s="93"/>
      <c r="F69" s="93"/>
      <c r="G69" s="121"/>
      <c r="H69" s="120" t="s">
        <v>47</v>
      </c>
      <c r="I69" s="93"/>
      <c r="J69" s="121"/>
      <c r="K69" s="117" t="s">
        <v>42</v>
      </c>
      <c r="L69" s="92"/>
      <c r="M69" s="84" t="s">
        <v>43</v>
      </c>
    </row>
  </sheetData>
  <protectedRanges>
    <protectedRange sqref="J63 L57:L63 G57:H62" name="Område1_1_3"/>
  </protectedRanges>
  <mergeCells count="17">
    <mergeCell ref="G48:H48"/>
    <mergeCell ref="B25:H25"/>
    <mergeCell ref="B29:H29"/>
    <mergeCell ref="C58:D58"/>
    <mergeCell ref="G49:H49"/>
    <mergeCell ref="G50:H50"/>
    <mergeCell ref="G51:H51"/>
    <mergeCell ref="C56:D56"/>
    <mergeCell ref="C57:D57"/>
    <mergeCell ref="B35:H35"/>
    <mergeCell ref="B38:H38"/>
    <mergeCell ref="B41:H41"/>
    <mergeCell ref="J10:M10"/>
    <mergeCell ref="J11:M11"/>
    <mergeCell ref="B13:H13"/>
    <mergeCell ref="B32:H32"/>
    <mergeCell ref="B44:H44"/>
  </mergeCells>
  <conditionalFormatting sqref="F48">
    <cfRule type="cellIs" dxfId="1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DA5D7-ABBE-4C40-9C5E-C90AA3B10EED}">
  <sheetPr codeName="Blad15"/>
  <dimension ref="A1:M45"/>
  <sheetViews>
    <sheetView showGridLines="0" topLeftCell="A7" zoomScale="90" zoomScaleNormal="90" zoomScaleSheetLayoutView="80" workbookViewId="0">
      <selection activeCell="J10" sqref="J10:M10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8">
        <v>43486</v>
      </c>
      <c r="L6" s="88"/>
      <c r="M6" s="121" t="s">
        <v>209</v>
      </c>
    </row>
    <row r="7" spans="1:13" ht="15" customHeight="1" x14ac:dyDescent="0.2">
      <c r="A7" s="12"/>
      <c r="B7" s="12"/>
      <c r="C7" s="123"/>
      <c r="D7" s="12"/>
      <c r="E7" s="12"/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153</v>
      </c>
      <c r="B10" s="153"/>
      <c r="C10" s="153"/>
      <c r="D10" s="153"/>
      <c r="E10" s="153"/>
      <c r="F10" s="153"/>
      <c r="G10" s="153"/>
      <c r="H10" s="154"/>
      <c r="I10" s="46" t="s">
        <v>9</v>
      </c>
      <c r="J10" s="224"/>
      <c r="K10" s="225"/>
      <c r="L10" s="225"/>
      <c r="M10" s="226"/>
    </row>
    <row r="11" spans="1:13" ht="14.2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27"/>
      <c r="K11" s="228"/>
      <c r="L11" s="228"/>
      <c r="M11" s="229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s="109" customFormat="1" ht="51" customHeight="1" x14ac:dyDescent="0.2">
      <c r="A13" s="128">
        <v>1</v>
      </c>
      <c r="B13" s="129" t="s">
        <v>164</v>
      </c>
      <c r="C13" s="130" t="s">
        <v>27</v>
      </c>
      <c r="D13" s="131"/>
      <c r="E13" s="132"/>
      <c r="F13" s="133"/>
      <c r="G13" s="134"/>
      <c r="H13" s="135"/>
      <c r="I13" s="136"/>
      <c r="J13" s="137"/>
      <c r="K13" s="138"/>
      <c r="L13" s="139"/>
      <c r="M13" s="140"/>
    </row>
    <row r="14" spans="1:13" ht="25.5" x14ac:dyDescent="0.2">
      <c r="A14" s="32">
        <v>2</v>
      </c>
      <c r="B14" s="48" t="s">
        <v>192</v>
      </c>
      <c r="C14" s="49" t="s">
        <v>27</v>
      </c>
      <c r="D14" s="50"/>
      <c r="E14" s="33"/>
      <c r="F14" s="34"/>
      <c r="G14" s="59"/>
      <c r="H14" s="62"/>
      <c r="I14" s="24"/>
      <c r="J14" s="110"/>
      <c r="K14" s="75" t="s">
        <v>11</v>
      </c>
      <c r="L14" s="8"/>
      <c r="M14" s="114"/>
    </row>
    <row r="15" spans="1:13" ht="25.5" x14ac:dyDescent="0.2">
      <c r="A15" s="32">
        <v>3</v>
      </c>
      <c r="B15" s="48" t="s">
        <v>193</v>
      </c>
      <c r="C15" s="49" t="s">
        <v>27</v>
      </c>
      <c r="D15" s="50"/>
      <c r="E15" s="33"/>
      <c r="F15" s="34"/>
      <c r="G15" s="59"/>
      <c r="H15" s="62"/>
      <c r="I15" s="24"/>
      <c r="J15" s="111"/>
      <c r="K15" s="75"/>
      <c r="L15" s="8"/>
      <c r="M15" s="113"/>
    </row>
    <row r="16" spans="1:13" ht="25.5" x14ac:dyDescent="0.2">
      <c r="A16" s="32">
        <v>4</v>
      </c>
      <c r="B16" s="48" t="s">
        <v>154</v>
      </c>
      <c r="C16" s="49" t="s">
        <v>27</v>
      </c>
      <c r="D16" s="50"/>
      <c r="E16" s="33"/>
      <c r="F16" s="34"/>
      <c r="G16" s="59"/>
      <c r="H16" s="62"/>
      <c r="I16" s="24"/>
      <c r="J16" s="111"/>
      <c r="K16" s="75"/>
      <c r="L16" s="8"/>
      <c r="M16" s="113"/>
    </row>
    <row r="17" spans="1:13" ht="25.5" x14ac:dyDescent="0.2">
      <c r="A17" s="32">
        <v>5</v>
      </c>
      <c r="B17" s="73" t="s">
        <v>167</v>
      </c>
      <c r="C17" s="47"/>
      <c r="D17" s="50" t="s">
        <v>27</v>
      </c>
      <c r="E17" s="33">
        <f>SUM($F17/$F$24*$E$34)</f>
        <v>0</v>
      </c>
      <c r="F17" s="35">
        <v>5</v>
      </c>
      <c r="G17" s="59"/>
      <c r="H17" s="63">
        <v>0</v>
      </c>
      <c r="I17" s="24"/>
      <c r="J17" s="111"/>
      <c r="K17" s="75"/>
      <c r="L17" s="8">
        <f t="shared" ref="L17" si="0">SUM(($E17/$F17)*($F17-K17))</f>
        <v>0</v>
      </c>
      <c r="M17" s="113"/>
    </row>
    <row r="18" spans="1:13" x14ac:dyDescent="0.2">
      <c r="A18" s="32">
        <v>6</v>
      </c>
      <c r="B18" s="73" t="s">
        <v>155</v>
      </c>
      <c r="C18" s="47"/>
      <c r="D18" s="50" t="s">
        <v>27</v>
      </c>
      <c r="E18" s="33">
        <f>SUM($F18/$F$24*$E$34)</f>
        <v>0</v>
      </c>
      <c r="F18" s="35">
        <v>3</v>
      </c>
      <c r="G18" s="59"/>
      <c r="H18" s="63">
        <v>0</v>
      </c>
      <c r="I18" s="24"/>
      <c r="J18" s="111"/>
      <c r="K18" s="75"/>
      <c r="L18" s="8">
        <f t="shared" ref="L18:L19" si="1">SUM(($E18/$F18)*($F18-K18))</f>
        <v>0</v>
      </c>
      <c r="M18" s="113"/>
    </row>
    <row r="19" spans="1:13" ht="25.5" customHeight="1" x14ac:dyDescent="0.2">
      <c r="A19" s="32">
        <v>7</v>
      </c>
      <c r="B19" s="73" t="s">
        <v>200</v>
      </c>
      <c r="C19" s="47"/>
      <c r="D19" s="50" t="s">
        <v>27</v>
      </c>
      <c r="E19" s="33">
        <f>SUM($F19/$F$24*$E$34)</f>
        <v>0</v>
      </c>
      <c r="F19" s="35">
        <v>3</v>
      </c>
      <c r="G19" s="59"/>
      <c r="H19" s="63">
        <v>0</v>
      </c>
      <c r="I19" s="24"/>
      <c r="J19" s="111"/>
      <c r="K19" s="75"/>
      <c r="L19" s="8">
        <f t="shared" si="1"/>
        <v>0</v>
      </c>
      <c r="M19" s="113"/>
    </row>
    <row r="20" spans="1:13" ht="38.25" x14ac:dyDescent="0.2">
      <c r="A20" s="32">
        <v>8</v>
      </c>
      <c r="B20" s="73" t="s">
        <v>175</v>
      </c>
      <c r="C20" s="49" t="s">
        <v>27</v>
      </c>
      <c r="D20" s="50"/>
      <c r="E20" s="33"/>
      <c r="F20" s="34"/>
      <c r="G20" s="59"/>
      <c r="H20" s="62"/>
      <c r="I20" s="24"/>
      <c r="J20" s="111"/>
      <c r="K20" s="75"/>
      <c r="L20" s="8"/>
      <c r="M20" s="113"/>
    </row>
    <row r="21" spans="1:13" ht="25.5" x14ac:dyDescent="0.2">
      <c r="A21" s="32">
        <v>9</v>
      </c>
      <c r="B21" s="73" t="s">
        <v>165</v>
      </c>
      <c r="C21" s="49" t="s">
        <v>27</v>
      </c>
      <c r="D21" s="50"/>
      <c r="E21" s="33"/>
      <c r="F21" s="34"/>
      <c r="G21" s="59"/>
      <c r="H21" s="62"/>
      <c r="I21" s="24"/>
      <c r="J21" s="111"/>
      <c r="K21" s="75"/>
      <c r="L21" s="8"/>
      <c r="M21" s="113"/>
    </row>
    <row r="22" spans="1:13" ht="25.5" x14ac:dyDescent="0.2">
      <c r="A22" s="32">
        <v>10</v>
      </c>
      <c r="B22" s="73" t="s">
        <v>166</v>
      </c>
      <c r="C22" s="47"/>
      <c r="D22" s="50" t="s">
        <v>27</v>
      </c>
      <c r="E22" s="33">
        <f>SUM($F22/$F$24*$E$34)</f>
        <v>0</v>
      </c>
      <c r="F22" s="34">
        <v>3</v>
      </c>
      <c r="G22" s="59"/>
      <c r="H22" s="63">
        <v>0</v>
      </c>
      <c r="I22" s="24"/>
      <c r="J22" s="111"/>
      <c r="K22" s="75"/>
      <c r="L22" s="8">
        <f t="shared" ref="L22" si="2">SUM(($E22/$F22)*($F22-K22))</f>
        <v>0</v>
      </c>
      <c r="M22" s="113"/>
    </row>
    <row r="23" spans="1:13" ht="39" thickBot="1" x14ac:dyDescent="0.25">
      <c r="A23" s="102">
        <v>11</v>
      </c>
      <c r="B23" s="103" t="s">
        <v>176</v>
      </c>
      <c r="C23" s="104"/>
      <c r="D23" s="105" t="s">
        <v>27</v>
      </c>
      <c r="E23" s="61">
        <f>SUM($F23/$F$24*$E$34)</f>
        <v>0</v>
      </c>
      <c r="F23" s="106">
        <v>1</v>
      </c>
      <c r="G23" s="74"/>
      <c r="H23" s="107">
        <v>0</v>
      </c>
      <c r="I23" s="36"/>
      <c r="J23" s="112"/>
      <c r="K23" s="108"/>
      <c r="L23" s="60">
        <f t="shared" ref="L23" si="3">SUM(($E23/$F23)*($F23-K23))</f>
        <v>0</v>
      </c>
      <c r="M23" s="115"/>
    </row>
    <row r="24" spans="1:13" ht="15" x14ac:dyDescent="0.2">
      <c r="A24" s="94"/>
      <c r="B24" s="95"/>
      <c r="C24" s="96"/>
      <c r="D24" s="96"/>
      <c r="E24" s="37">
        <f>SUM(E13:E23)</f>
        <v>0</v>
      </c>
      <c r="F24" s="97">
        <f>SUM(F13:F23)</f>
        <v>15</v>
      </c>
      <c r="G24" s="210" t="s">
        <v>0</v>
      </c>
      <c r="H24" s="211"/>
      <c r="I24" s="98"/>
      <c r="J24" s="99"/>
      <c r="K24" s="100">
        <f>SUM(K13:K23)</f>
        <v>0</v>
      </c>
      <c r="L24" s="101"/>
      <c r="M24" s="53"/>
    </row>
    <row r="25" spans="1:13" s="2" customFormat="1" ht="15" x14ac:dyDescent="0.2">
      <c r="A25" s="25"/>
      <c r="B25" s="54"/>
      <c r="C25" s="56"/>
      <c r="D25" s="58"/>
      <c r="E25" s="33"/>
      <c r="F25" s="51"/>
      <c r="G25" s="216" t="s">
        <v>14</v>
      </c>
      <c r="H25" s="217"/>
      <c r="I25" s="19"/>
      <c r="J25" s="20"/>
      <c r="K25" s="9"/>
      <c r="L25" s="8">
        <f>SUM(L23:L23)</f>
        <v>0</v>
      </c>
      <c r="M25" s="22"/>
    </row>
    <row r="26" spans="1:13" s="2" customFormat="1" ht="15" x14ac:dyDescent="0.2">
      <c r="A26" s="25"/>
      <c r="B26" s="54"/>
      <c r="C26" s="56"/>
      <c r="D26" s="58"/>
      <c r="E26" s="33"/>
      <c r="F26" s="51"/>
      <c r="G26" s="218" t="s">
        <v>28</v>
      </c>
      <c r="H26" s="219"/>
      <c r="I26" s="19"/>
      <c r="J26" s="20"/>
      <c r="K26" s="14">
        <v>0</v>
      </c>
      <c r="L26" s="8"/>
      <c r="M26" s="22"/>
    </row>
    <row r="27" spans="1:13" s="2" customFormat="1" ht="15.75" thickBot="1" x14ac:dyDescent="0.25">
      <c r="A27" s="26"/>
      <c r="B27" s="55"/>
      <c r="C27" s="57"/>
      <c r="D27" s="57"/>
      <c r="E27" s="61"/>
      <c r="F27" s="52"/>
      <c r="G27" s="220" t="s">
        <v>16</v>
      </c>
      <c r="H27" s="221"/>
      <c r="I27" s="27"/>
      <c r="J27" s="21"/>
      <c r="K27" s="28"/>
      <c r="L27" s="60">
        <f>SUM(L25+L39)</f>
        <v>0</v>
      </c>
      <c r="M27" s="122"/>
    </row>
    <row r="28" spans="1:13" s="2" customFormat="1" ht="15" customHeight="1" x14ac:dyDescent="0.2">
      <c r="C28" s="15"/>
      <c r="H28" s="5"/>
    </row>
    <row r="29" spans="1:13" s="2" customFormat="1" ht="15" customHeight="1" x14ac:dyDescent="0.2">
      <c r="C29" s="15"/>
      <c r="E29" s="16"/>
      <c r="F29" s="16"/>
    </row>
    <row r="30" spans="1:13" ht="15" customHeight="1" x14ac:dyDescent="0.2">
      <c r="F30" s="3"/>
      <c r="G30" s="3"/>
      <c r="H30" s="3"/>
      <c r="I30" s="3"/>
      <c r="J30" s="3"/>
      <c r="K30" s="3"/>
    </row>
    <row r="31" spans="1:13" ht="15" customHeight="1" thickBot="1" x14ac:dyDescent="0.25">
      <c r="B31" s="17" t="s">
        <v>25</v>
      </c>
      <c r="C31" s="18"/>
      <c r="D31" s="17"/>
      <c r="E31" s="71"/>
      <c r="F31" s="3"/>
      <c r="G31" s="3"/>
      <c r="H31" s="72"/>
      <c r="I31" s="72"/>
      <c r="J31" s="69"/>
      <c r="K31" s="70"/>
      <c r="L31" s="13"/>
      <c r="M31" s="13"/>
    </row>
    <row r="32" spans="1:13" ht="12.75" customHeight="1" x14ac:dyDescent="0.2">
      <c r="B32" s="43" t="s">
        <v>15</v>
      </c>
      <c r="C32" s="222"/>
      <c r="D32" s="223"/>
      <c r="E32" s="31"/>
      <c r="F32" s="11"/>
      <c r="G32" s="64" t="s">
        <v>46</v>
      </c>
      <c r="H32" s="64" t="s">
        <v>19</v>
      </c>
      <c r="I32" s="64" t="s">
        <v>13</v>
      </c>
      <c r="J32" s="65" t="s">
        <v>12</v>
      </c>
      <c r="K32" s="65" t="s">
        <v>2</v>
      </c>
      <c r="L32" s="66" t="s">
        <v>31</v>
      </c>
    </row>
    <row r="33" spans="1:13" ht="12.75" customHeight="1" x14ac:dyDescent="0.2">
      <c r="B33" s="44" t="s">
        <v>22</v>
      </c>
      <c r="C33" s="212">
        <v>0.6</v>
      </c>
      <c r="D33" s="213"/>
      <c r="E33" s="29">
        <f>SUM(C32)</f>
        <v>0</v>
      </c>
      <c r="F33" s="11"/>
      <c r="G33" s="67"/>
      <c r="H33" s="116"/>
      <c r="I33" s="182"/>
      <c r="J33" s="183"/>
      <c r="K33" s="184"/>
      <c r="L33" s="79">
        <f t="shared" ref="L33:L38" si="4">SUM($H33*K33)</f>
        <v>0</v>
      </c>
    </row>
    <row r="34" spans="1:13" ht="13.5" customHeight="1" thickBot="1" x14ac:dyDescent="0.25">
      <c r="B34" s="45" t="s">
        <v>23</v>
      </c>
      <c r="C34" s="214">
        <v>0.4</v>
      </c>
      <c r="D34" s="215"/>
      <c r="E34" s="30">
        <f>SUM(E33/C33*C34)</f>
        <v>0</v>
      </c>
      <c r="F34" s="11"/>
      <c r="G34" s="67"/>
      <c r="H34" s="116"/>
      <c r="I34" s="182"/>
      <c r="J34" s="183"/>
      <c r="K34" s="184"/>
      <c r="L34" s="79">
        <f t="shared" si="4"/>
        <v>0</v>
      </c>
    </row>
    <row r="35" spans="1:13" ht="13.5" thickBot="1" x14ac:dyDescent="0.25">
      <c r="D35" s="11"/>
      <c r="E35" s="11"/>
      <c r="F35" s="11"/>
      <c r="G35" s="67"/>
      <c r="H35" s="116"/>
      <c r="I35" s="182"/>
      <c r="J35" s="183"/>
      <c r="K35" s="184"/>
      <c r="L35" s="79">
        <f t="shared" si="4"/>
        <v>0</v>
      </c>
    </row>
    <row r="36" spans="1:13" x14ac:dyDescent="0.2">
      <c r="D36" s="11"/>
      <c r="E36" s="11"/>
      <c r="F36" s="11"/>
      <c r="G36" s="67"/>
      <c r="H36" s="116"/>
      <c r="I36" s="182"/>
      <c r="J36" s="183"/>
      <c r="K36" s="184"/>
      <c r="L36" s="79">
        <f t="shared" si="4"/>
        <v>0</v>
      </c>
    </row>
    <row r="37" spans="1:13" x14ac:dyDescent="0.2">
      <c r="D37" s="11"/>
      <c r="E37" s="11"/>
      <c r="F37" s="11"/>
      <c r="G37" s="67"/>
      <c r="H37" s="116"/>
      <c r="I37" s="182"/>
      <c r="J37" s="183"/>
      <c r="K37" s="184"/>
      <c r="L37" s="79">
        <f t="shared" si="4"/>
        <v>0</v>
      </c>
    </row>
    <row r="38" spans="1:13" ht="13.5" thickBot="1" x14ac:dyDescent="0.25">
      <c r="G38" s="68"/>
      <c r="H38" s="116"/>
      <c r="I38" s="185"/>
      <c r="J38" s="186"/>
      <c r="K38" s="184"/>
      <c r="L38" s="79">
        <f t="shared" si="4"/>
        <v>0</v>
      </c>
    </row>
    <row r="39" spans="1:13" ht="15" customHeight="1" thickBot="1" x14ac:dyDescent="0.25">
      <c r="G39" s="78"/>
      <c r="H39" s="77"/>
      <c r="I39" s="77" t="s">
        <v>11</v>
      </c>
      <c r="J39" s="77"/>
      <c r="K39" s="118" t="s">
        <v>20</v>
      </c>
      <c r="L39" s="80">
        <f>SUM(L33:L38)</f>
        <v>0</v>
      </c>
    </row>
    <row r="40" spans="1:13" ht="15" customHeight="1" x14ac:dyDescent="0.2">
      <c r="G40" s="13"/>
      <c r="H40" s="13"/>
      <c r="I40" s="12"/>
    </row>
    <row r="41" spans="1:13" ht="15" customHeight="1" x14ac:dyDescent="0.2">
      <c r="G41" s="13"/>
    </row>
    <row r="42" spans="1:13" ht="15" customHeight="1" x14ac:dyDescent="0.2"/>
    <row r="43" spans="1:13" ht="15" customHeight="1" x14ac:dyDescent="0.2"/>
    <row r="44" spans="1:13" ht="19.5" customHeight="1" x14ac:dyDescent="0.2">
      <c r="A44" s="85" t="s">
        <v>37</v>
      </c>
      <c r="B44" s="85"/>
      <c r="C44" s="86" t="s">
        <v>38</v>
      </c>
      <c r="D44" s="91"/>
      <c r="E44" s="91"/>
      <c r="F44" s="91"/>
      <c r="G44" s="87"/>
      <c r="H44" s="86" t="s">
        <v>39</v>
      </c>
      <c r="I44" s="91"/>
      <c r="J44" s="87"/>
      <c r="K44" s="91" t="s">
        <v>40</v>
      </c>
      <c r="L44" s="87"/>
      <c r="M44" s="85" t="s">
        <v>41</v>
      </c>
    </row>
    <row r="45" spans="1:13" ht="19.5" customHeight="1" x14ac:dyDescent="0.2">
      <c r="A45" s="84" t="s">
        <v>45</v>
      </c>
      <c r="B45" s="84"/>
      <c r="C45" s="120" t="s">
        <v>44</v>
      </c>
      <c r="D45" s="93"/>
      <c r="E45" s="93"/>
      <c r="F45" s="93"/>
      <c r="G45" s="121"/>
      <c r="H45" s="120" t="s">
        <v>47</v>
      </c>
      <c r="I45" s="93"/>
      <c r="J45" s="121"/>
      <c r="K45" s="117" t="s">
        <v>42</v>
      </c>
      <c r="L45" s="92"/>
      <c r="M45" s="84" t="s">
        <v>43</v>
      </c>
    </row>
  </sheetData>
  <protectedRanges>
    <protectedRange sqref="J39 L33:L39 G33:H38" name="Område1_1_3"/>
  </protectedRanges>
  <mergeCells count="9">
    <mergeCell ref="J10:M10"/>
    <mergeCell ref="J11:M11"/>
    <mergeCell ref="G24:H24"/>
    <mergeCell ref="C34:D34"/>
    <mergeCell ref="G25:H25"/>
    <mergeCell ref="G26:H26"/>
    <mergeCell ref="G27:H27"/>
    <mergeCell ref="C32:D32"/>
    <mergeCell ref="C33:D33"/>
  </mergeCells>
  <conditionalFormatting sqref="F24">
    <cfRule type="cellIs" dxfId="0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10</vt:i4>
      </vt:variant>
      <vt:variant>
        <vt:lpstr>Namngivna områden</vt:lpstr>
      </vt:variant>
      <vt:variant>
        <vt:i4>9</vt:i4>
      </vt:variant>
    </vt:vector>
  </HeadingPairs>
  <TitlesOfParts>
    <vt:vector size="19" baseType="lpstr">
      <vt:lpstr>Strep A</vt:lpstr>
      <vt:lpstr>Mononukleos</vt:lpstr>
      <vt:lpstr>Malaria</vt:lpstr>
      <vt:lpstr>RSV</vt:lpstr>
      <vt:lpstr>Gravtest 1</vt:lpstr>
      <vt:lpstr>Gravtest 2</vt:lpstr>
      <vt:lpstr>F-Hb immunologisk</vt:lpstr>
      <vt:lpstr>Drogtester</vt:lpstr>
      <vt:lpstr>Urinkontroll</vt:lpstr>
      <vt:lpstr>Uppsamlingspapper</vt:lpstr>
      <vt:lpstr>Drogtester!Utskriftsområde</vt:lpstr>
      <vt:lpstr>'F-Hb immunologisk'!Utskriftsområde</vt:lpstr>
      <vt:lpstr>'Gravtest 1'!Utskriftsområde</vt:lpstr>
      <vt:lpstr>'Gravtest 2'!Utskriftsområde</vt:lpstr>
      <vt:lpstr>Malaria!Utskriftsområde</vt:lpstr>
      <vt:lpstr>Mononukleos!Utskriftsområde</vt:lpstr>
      <vt:lpstr>RSV!Utskriftsområde</vt:lpstr>
      <vt:lpstr>'Strep A'!Utskriftsområde</vt:lpstr>
      <vt:lpstr>Urinkontroll!Utskriftsområde</vt:lpstr>
    </vt:vector>
  </TitlesOfParts>
  <Company>Region Skåne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Region Skåne</dc:creator>
  <cp:lastModifiedBy>Karin Lennartsson</cp:lastModifiedBy>
  <cp:lastPrinted>2019-02-06T10:50:10Z</cp:lastPrinted>
  <dcterms:created xsi:type="dcterms:W3CDTF">2010-05-26T10:39:55Z</dcterms:created>
  <dcterms:modified xsi:type="dcterms:W3CDTF">2019-05-21T13:33:33Z</dcterms:modified>
</cp:coreProperties>
</file>